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1"/>
  </bookViews>
  <sheets>
    <sheet name="Баланс энергия" sheetId="2" r:id="rId1"/>
    <sheet name="Баланс мощность" sheetId="1" r:id="rId2"/>
  </sheets>
  <definedNames>
    <definedName name="_xlnm.Print_Area" localSheetId="1">'Баланс мощность'!$A$1:$AK$61</definedName>
    <definedName name="_xlnm.Print_Area" localSheetId="0">'Баланс энергия'!$A$1:$AK$61</definedName>
  </definedNames>
  <calcPr calcId="162913" refMode="R1C1"/>
</workbook>
</file>

<file path=xl/calcChain.xml><?xml version="1.0" encoding="utf-8"?>
<calcChain xmlns="http://schemas.openxmlformats.org/spreadsheetml/2006/main">
  <c r="AK24" i="1" l="1"/>
  <c r="AA15" i="2" l="1"/>
  <c r="AA11" i="2"/>
  <c r="AA10" i="2"/>
  <c r="AA20" i="2"/>
  <c r="Z23" i="2"/>
  <c r="Z20" i="2"/>
  <c r="F50" i="2" l="1"/>
  <c r="K55" i="1"/>
  <c r="L51" i="1"/>
  <c r="K51" i="1"/>
  <c r="K34" i="1"/>
  <c r="AJ24" i="1"/>
  <c r="AE23" i="1"/>
  <c r="H24" i="1" l="1"/>
  <c r="AE34" i="1" l="1"/>
  <c r="Z34" i="1"/>
  <c r="F34" i="1"/>
  <c r="AJ34" i="1"/>
  <c r="U34" i="1"/>
  <c r="AJ33" i="2"/>
  <c r="AE33" i="2"/>
  <c r="Z33" i="2"/>
  <c r="U33" i="2"/>
  <c r="K33" i="2"/>
  <c r="Z21" i="1" l="1"/>
  <c r="W19" i="1"/>
  <c r="X10" i="1"/>
  <c r="K32" i="1"/>
  <c r="V21" i="1" l="1"/>
  <c r="L50" i="2" l="1"/>
  <c r="W19" i="2" l="1"/>
  <c r="U23" i="2"/>
  <c r="R18" i="2" l="1"/>
  <c r="AH10" i="2"/>
  <c r="S10" i="1"/>
  <c r="AI21" i="1" l="1"/>
  <c r="AJ21" i="1"/>
  <c r="AK21" i="1"/>
  <c r="AD21" i="1"/>
  <c r="AE21" i="1"/>
  <c r="AF21" i="1"/>
  <c r="Y21" i="1"/>
  <c r="AA21" i="1"/>
  <c r="AH10" i="1"/>
  <c r="AI11" i="1"/>
  <c r="AI10" i="1" s="1"/>
  <c r="AG16" i="1"/>
  <c r="AG17" i="1"/>
  <c r="AG18" i="1"/>
  <c r="AG19" i="1"/>
  <c r="AH21" i="1"/>
  <c r="AG22" i="1"/>
  <c r="AH23" i="1"/>
  <c r="AI23" i="1"/>
  <c r="AJ23" i="1"/>
  <c r="AG24" i="1"/>
  <c r="AG25" i="1"/>
  <c r="AG26" i="1"/>
  <c r="AI20" i="1" l="1"/>
  <c r="AJ14" i="1" s="1"/>
  <c r="AH20" i="1"/>
  <c r="AJ13" i="1" s="1"/>
  <c r="U21" i="1"/>
  <c r="T21" i="1"/>
  <c r="S21" i="1"/>
  <c r="Q21" i="1"/>
  <c r="P21" i="1"/>
  <c r="O21" i="1"/>
  <c r="N21" i="1"/>
  <c r="J21" i="1"/>
  <c r="K21" i="1"/>
  <c r="L21" i="1"/>
  <c r="I21" i="1"/>
  <c r="E21" i="1"/>
  <c r="F21" i="1"/>
  <c r="G21" i="1"/>
  <c r="D21" i="1"/>
  <c r="AI55" i="1"/>
  <c r="AG53" i="1"/>
  <c r="AG52" i="1"/>
  <c r="AK51" i="1"/>
  <c r="AK55" i="1" s="1"/>
  <c r="AJ51" i="1"/>
  <c r="AJ55" i="1" s="1"/>
  <c r="AH51" i="1"/>
  <c r="AH55" i="1" s="1"/>
  <c r="AK47" i="1"/>
  <c r="AJ47" i="1"/>
  <c r="AI47" i="1"/>
  <c r="AH47" i="1"/>
  <c r="AG45" i="1"/>
  <c r="AG44" i="1"/>
  <c r="AG43" i="1"/>
  <c r="AG42" i="1"/>
  <c r="AG41" i="1"/>
  <c r="AK37" i="1"/>
  <c r="AI37" i="1"/>
  <c r="AG35" i="1"/>
  <c r="AG34" i="1"/>
  <c r="AJ37" i="1"/>
  <c r="AH37" i="1"/>
  <c r="AD55" i="1"/>
  <c r="AB53" i="1"/>
  <c r="AB52" i="1"/>
  <c r="AF51" i="1"/>
  <c r="AF55" i="1" s="1"/>
  <c r="AE51" i="1"/>
  <c r="AE55" i="1" s="1"/>
  <c r="AC51" i="1"/>
  <c r="AC55" i="1" s="1"/>
  <c r="AF47" i="1"/>
  <c r="AE47" i="1"/>
  <c r="AD47" i="1"/>
  <c r="AC47" i="1"/>
  <c r="AB45" i="1"/>
  <c r="AB44" i="1"/>
  <c r="AB43" i="1"/>
  <c r="AB42" i="1"/>
  <c r="AB41" i="1"/>
  <c r="AF37" i="1"/>
  <c r="AD37" i="1"/>
  <c r="AB35" i="1"/>
  <c r="AB34" i="1"/>
  <c r="AE37" i="1"/>
  <c r="AC37" i="1"/>
  <c r="AB26" i="1"/>
  <c r="AB25" i="1"/>
  <c r="AB24" i="1"/>
  <c r="AD23" i="1"/>
  <c r="AC23" i="1"/>
  <c r="AB22" i="1"/>
  <c r="AC21" i="1"/>
  <c r="AB19" i="1"/>
  <c r="AB18" i="1"/>
  <c r="AB17" i="1"/>
  <c r="AB16" i="1"/>
  <c r="AD11" i="1"/>
  <c r="AD10" i="1" s="1"/>
  <c r="AC10" i="1"/>
  <c r="AI54" i="2"/>
  <c r="AG52" i="2"/>
  <c r="AG51" i="2"/>
  <c r="AK50" i="2"/>
  <c r="AK54" i="2" s="1"/>
  <c r="AJ50" i="2"/>
  <c r="AJ54" i="2" s="1"/>
  <c r="AH50" i="2"/>
  <c r="AH54" i="2" s="1"/>
  <c r="AK46" i="2"/>
  <c r="AJ46" i="2"/>
  <c r="AI46" i="2"/>
  <c r="AH46" i="2"/>
  <c r="AG44" i="2"/>
  <c r="AG43" i="2"/>
  <c r="AG42" i="2"/>
  <c r="AG41" i="2"/>
  <c r="AG40" i="2"/>
  <c r="AK36" i="2"/>
  <c r="AI36" i="2"/>
  <c r="AG34" i="2"/>
  <c r="AG33" i="2"/>
  <c r="AJ36" i="2"/>
  <c r="AH36" i="2"/>
  <c r="AG26" i="2"/>
  <c r="AG25" i="2"/>
  <c r="AG24" i="2"/>
  <c r="AJ23" i="2"/>
  <c r="AH23" i="2"/>
  <c r="AG22" i="2"/>
  <c r="AG19" i="2"/>
  <c r="AG18" i="2"/>
  <c r="AG17" i="2"/>
  <c r="AG16" i="2"/>
  <c r="AI11" i="2"/>
  <c r="AI10" i="2" s="1"/>
  <c r="AH20" i="2"/>
  <c r="AD54" i="2"/>
  <c r="AB52" i="2"/>
  <c r="AB51" i="2"/>
  <c r="AF50" i="2"/>
  <c r="AF54" i="2" s="1"/>
  <c r="AE50" i="2"/>
  <c r="AE54" i="2" s="1"/>
  <c r="AC50" i="2"/>
  <c r="AC54" i="2" s="1"/>
  <c r="AF46" i="2"/>
  <c r="AE46" i="2"/>
  <c r="AD46" i="2"/>
  <c r="AC46" i="2"/>
  <c r="AB44" i="2"/>
  <c r="AB43" i="2"/>
  <c r="AB42" i="2"/>
  <c r="AB41" i="2"/>
  <c r="AB40" i="2"/>
  <c r="AF36" i="2"/>
  <c r="AD36" i="2"/>
  <c r="AB34" i="2"/>
  <c r="AB33" i="2"/>
  <c r="AE36" i="2"/>
  <c r="AC36" i="2"/>
  <c r="AB26" i="2"/>
  <c r="AB25" i="2"/>
  <c r="AB24" i="2"/>
  <c r="AE23" i="2"/>
  <c r="AC23" i="2"/>
  <c r="AB22" i="2"/>
  <c r="AB19" i="2"/>
  <c r="AB18" i="2"/>
  <c r="AB17" i="2"/>
  <c r="AB16" i="2"/>
  <c r="AD11" i="2"/>
  <c r="AD10" i="2" s="1"/>
  <c r="AC10" i="2"/>
  <c r="AC20" i="2" s="1"/>
  <c r="S10" i="2"/>
  <c r="T11" i="2"/>
  <c r="T10" i="2" s="1"/>
  <c r="R16" i="2"/>
  <c r="R17" i="2"/>
  <c r="R19" i="2"/>
  <c r="R22" i="2"/>
  <c r="S23" i="2"/>
  <c r="T23" i="2"/>
  <c r="R24" i="2"/>
  <c r="R25" i="2"/>
  <c r="R26" i="2"/>
  <c r="X21" i="1"/>
  <c r="Y54" i="2"/>
  <c r="W52" i="2"/>
  <c r="W51" i="2"/>
  <c r="AA46" i="2"/>
  <c r="Z46" i="2"/>
  <c r="Y46" i="2"/>
  <c r="X46" i="2"/>
  <c r="W44" i="2"/>
  <c r="W43" i="2"/>
  <c r="W42" i="2"/>
  <c r="W41" i="2"/>
  <c r="W40" i="2"/>
  <c r="X10" i="2"/>
  <c r="X20" i="2" s="1"/>
  <c r="Y11" i="2"/>
  <c r="Y10" i="2" s="1"/>
  <c r="W16" i="2"/>
  <c r="W17" i="2"/>
  <c r="W18" i="2"/>
  <c r="W22" i="2"/>
  <c r="W25" i="2"/>
  <c r="W26" i="2"/>
  <c r="Z36" i="2"/>
  <c r="W33" i="2"/>
  <c r="W34" i="2"/>
  <c r="X36" i="2"/>
  <c r="Y36" i="2"/>
  <c r="AA36" i="2"/>
  <c r="T54" i="2"/>
  <c r="S54" i="2"/>
  <c r="O54" i="2"/>
  <c r="N54" i="2"/>
  <c r="J54" i="2"/>
  <c r="I54" i="2"/>
  <c r="E54" i="2"/>
  <c r="D54" i="2"/>
  <c r="R52" i="2"/>
  <c r="M52" i="2"/>
  <c r="H52" i="2"/>
  <c r="C52" i="2"/>
  <c r="R51" i="2"/>
  <c r="M51" i="2"/>
  <c r="H51" i="2"/>
  <c r="C51" i="2"/>
  <c r="V50" i="2"/>
  <c r="V54" i="2" s="1"/>
  <c r="U50" i="2"/>
  <c r="U54" i="2" s="1"/>
  <c r="Q50" i="2"/>
  <c r="Q54" i="2" s="1"/>
  <c r="P50" i="2"/>
  <c r="P54" i="2" s="1"/>
  <c r="L54" i="2"/>
  <c r="K50" i="2"/>
  <c r="K54" i="2" s="1"/>
  <c r="G50" i="2"/>
  <c r="G54" i="2" s="1"/>
  <c r="F54" i="2"/>
  <c r="V46" i="2"/>
  <c r="U46" i="2"/>
  <c r="T46" i="2"/>
  <c r="S46" i="2"/>
  <c r="Q46" i="2"/>
  <c r="P46" i="2"/>
  <c r="O46" i="2"/>
  <c r="N46" i="2"/>
  <c r="L46" i="2"/>
  <c r="K46" i="2"/>
  <c r="J46" i="2"/>
  <c r="I46" i="2"/>
  <c r="G46" i="2"/>
  <c r="F46" i="2"/>
  <c r="E46" i="2"/>
  <c r="D46" i="2"/>
  <c r="R44" i="2"/>
  <c r="M44" i="2"/>
  <c r="H44" i="2"/>
  <c r="C44" i="2"/>
  <c r="R43" i="2"/>
  <c r="M43" i="2"/>
  <c r="H43" i="2"/>
  <c r="C43" i="2"/>
  <c r="R42" i="2"/>
  <c r="M42" i="2"/>
  <c r="H42" i="2"/>
  <c r="C42" i="2"/>
  <c r="R41" i="2"/>
  <c r="M41" i="2"/>
  <c r="H41" i="2"/>
  <c r="C41" i="2"/>
  <c r="R40" i="2"/>
  <c r="M40" i="2"/>
  <c r="M46" i="2" s="1"/>
  <c r="H40" i="2"/>
  <c r="C40" i="2"/>
  <c r="C46" i="2" s="1"/>
  <c r="V36" i="2"/>
  <c r="T36" i="2"/>
  <c r="S36" i="2"/>
  <c r="Q36" i="2"/>
  <c r="O36" i="2"/>
  <c r="N36" i="2"/>
  <c r="L36" i="2"/>
  <c r="J36" i="2"/>
  <c r="I36" i="2"/>
  <c r="G36" i="2"/>
  <c r="E36" i="2"/>
  <c r="D36" i="2"/>
  <c r="R34" i="2"/>
  <c r="M34" i="2"/>
  <c r="H34" i="2"/>
  <c r="C34" i="2"/>
  <c r="R33" i="2"/>
  <c r="M33" i="2"/>
  <c r="H33" i="2"/>
  <c r="C33" i="2"/>
  <c r="U36" i="2"/>
  <c r="P36" i="2"/>
  <c r="K36" i="2"/>
  <c r="F36" i="2"/>
  <c r="M26" i="2"/>
  <c r="H26" i="2"/>
  <c r="C26" i="2"/>
  <c r="M25" i="2"/>
  <c r="H25" i="2"/>
  <c r="C25" i="2"/>
  <c r="M24" i="2"/>
  <c r="H24" i="2"/>
  <c r="C24" i="2"/>
  <c r="P23" i="2"/>
  <c r="O23" i="2"/>
  <c r="N23" i="2"/>
  <c r="K23" i="2"/>
  <c r="J23" i="2"/>
  <c r="I23" i="2"/>
  <c r="F23" i="2"/>
  <c r="E23" i="2"/>
  <c r="D23" i="2"/>
  <c r="M22" i="2"/>
  <c r="H22" i="2"/>
  <c r="C22" i="2"/>
  <c r="M19" i="2"/>
  <c r="H19" i="2"/>
  <c r="C19" i="2"/>
  <c r="M18" i="2"/>
  <c r="H18" i="2"/>
  <c r="C18" i="2"/>
  <c r="M17" i="2"/>
  <c r="H17" i="2"/>
  <c r="C17" i="2"/>
  <c r="M16" i="2"/>
  <c r="H16" i="2"/>
  <c r="C16" i="2"/>
  <c r="O11" i="2"/>
  <c r="O10" i="2" s="1"/>
  <c r="J11" i="2"/>
  <c r="E11" i="2"/>
  <c r="E10" i="2" s="1"/>
  <c r="N10" i="2"/>
  <c r="J10" i="2"/>
  <c r="I10" i="2"/>
  <c r="I20" i="2" s="1"/>
  <c r="D10" i="2"/>
  <c r="Y55" i="1"/>
  <c r="T55" i="1"/>
  <c r="S55" i="1"/>
  <c r="O55" i="1"/>
  <c r="N55" i="1"/>
  <c r="J55" i="1"/>
  <c r="I55" i="1"/>
  <c r="E55" i="1"/>
  <c r="D55" i="1"/>
  <c r="W53" i="1"/>
  <c r="R53" i="1"/>
  <c r="M53" i="1"/>
  <c r="H53" i="1"/>
  <c r="C53" i="1"/>
  <c r="W52" i="1"/>
  <c r="R52" i="1"/>
  <c r="M52" i="1"/>
  <c r="H52" i="1"/>
  <c r="C52" i="1"/>
  <c r="V51" i="1"/>
  <c r="V55" i="1" s="1"/>
  <c r="U51" i="1"/>
  <c r="U55" i="1" s="1"/>
  <c r="Q51" i="1"/>
  <c r="Q55" i="1" s="1"/>
  <c r="P51" i="1"/>
  <c r="P55" i="1" s="1"/>
  <c r="L55" i="1"/>
  <c r="G51" i="1"/>
  <c r="G55" i="1" s="1"/>
  <c r="F51" i="1"/>
  <c r="F55" i="1" s="1"/>
  <c r="AA47" i="1"/>
  <c r="Z47" i="1"/>
  <c r="Y47" i="1"/>
  <c r="V47" i="1"/>
  <c r="U47" i="1"/>
  <c r="T47" i="1"/>
  <c r="S47" i="1"/>
  <c r="Q47" i="1"/>
  <c r="P47" i="1"/>
  <c r="O47" i="1"/>
  <c r="N47" i="1"/>
  <c r="L47" i="1"/>
  <c r="K47" i="1"/>
  <c r="J47" i="1"/>
  <c r="I47" i="1"/>
  <c r="G47" i="1"/>
  <c r="F47" i="1"/>
  <c r="E47" i="1"/>
  <c r="D47" i="1"/>
  <c r="W45" i="1"/>
  <c r="R45" i="1"/>
  <c r="M45" i="1"/>
  <c r="H45" i="1"/>
  <c r="C45" i="1"/>
  <c r="W44" i="1"/>
  <c r="R44" i="1"/>
  <c r="M44" i="1"/>
  <c r="H44" i="1"/>
  <c r="C44" i="1"/>
  <c r="W43" i="1"/>
  <c r="R43" i="1"/>
  <c r="M43" i="1"/>
  <c r="H43" i="1"/>
  <c r="C43" i="1"/>
  <c r="W42" i="1"/>
  <c r="R42" i="1"/>
  <c r="M42" i="1"/>
  <c r="H42" i="1"/>
  <c r="C42" i="1"/>
  <c r="X47" i="1"/>
  <c r="R41" i="1"/>
  <c r="M41" i="1"/>
  <c r="H41" i="1"/>
  <c r="C41" i="1"/>
  <c r="AA37" i="1"/>
  <c r="Y37" i="1"/>
  <c r="V37" i="1"/>
  <c r="T37" i="1"/>
  <c r="S37" i="1"/>
  <c r="Q37" i="1"/>
  <c r="O37" i="1"/>
  <c r="N37" i="1"/>
  <c r="L37" i="1"/>
  <c r="J37" i="1"/>
  <c r="I37" i="1"/>
  <c r="G37" i="1"/>
  <c r="E37" i="1"/>
  <c r="D37" i="1"/>
  <c r="W35" i="1"/>
  <c r="R35" i="1"/>
  <c r="M35" i="1"/>
  <c r="H35" i="1"/>
  <c r="C35" i="1"/>
  <c r="W34" i="1"/>
  <c r="R34" i="1"/>
  <c r="M34" i="1"/>
  <c r="H34" i="1"/>
  <c r="C34" i="1"/>
  <c r="Z37" i="1"/>
  <c r="X37" i="1"/>
  <c r="U37" i="1"/>
  <c r="P37" i="1"/>
  <c r="K37" i="1"/>
  <c r="F37" i="1"/>
  <c r="W26" i="1"/>
  <c r="R26" i="1"/>
  <c r="M26" i="1"/>
  <c r="H26" i="1"/>
  <c r="C26" i="1"/>
  <c r="W25" i="1"/>
  <c r="R25" i="1"/>
  <c r="M25" i="1"/>
  <c r="H25" i="1"/>
  <c r="C25" i="1"/>
  <c r="R24" i="1"/>
  <c r="M24" i="1"/>
  <c r="C24" i="1"/>
  <c r="U23" i="1"/>
  <c r="T23" i="1"/>
  <c r="S23" i="1"/>
  <c r="P23" i="1"/>
  <c r="O23" i="1"/>
  <c r="N23" i="1"/>
  <c r="K23" i="1"/>
  <c r="J23" i="1"/>
  <c r="I23" i="1"/>
  <c r="F23" i="1"/>
  <c r="E23" i="1"/>
  <c r="D23" i="1"/>
  <c r="W22" i="1"/>
  <c r="R22" i="1"/>
  <c r="M22" i="1"/>
  <c r="H22" i="1"/>
  <c r="C22" i="1"/>
  <c r="R19" i="1"/>
  <c r="M19" i="1"/>
  <c r="H19" i="1"/>
  <c r="C19" i="1"/>
  <c r="W18" i="1"/>
  <c r="R18" i="1"/>
  <c r="M18" i="1"/>
  <c r="H18" i="1"/>
  <c r="C18" i="1"/>
  <c r="W17" i="1"/>
  <c r="R17" i="1"/>
  <c r="M17" i="1"/>
  <c r="H17" i="1"/>
  <c r="C17" i="1"/>
  <c r="W16" i="1"/>
  <c r="R16" i="1"/>
  <c r="M16" i="1"/>
  <c r="H16" i="1"/>
  <c r="C16" i="1"/>
  <c r="Y11" i="1"/>
  <c r="Y10" i="1" s="1"/>
  <c r="T11" i="1"/>
  <c r="T10" i="1" s="1"/>
  <c r="O11" i="1"/>
  <c r="O10" i="1" s="1"/>
  <c r="J11" i="1"/>
  <c r="J10" i="1" s="1"/>
  <c r="E11" i="1"/>
  <c r="N10" i="1"/>
  <c r="I10" i="1"/>
  <c r="E10" i="1"/>
  <c r="D10" i="1"/>
  <c r="AG46" i="2" l="1"/>
  <c r="U14" i="2"/>
  <c r="T20" i="2"/>
  <c r="S20" i="2"/>
  <c r="U13" i="2" s="1"/>
  <c r="S27" i="2" s="1"/>
  <c r="S20" i="1"/>
  <c r="U13" i="1" s="1"/>
  <c r="AG47" i="1"/>
  <c r="I20" i="1"/>
  <c r="R47" i="1"/>
  <c r="M47" i="1"/>
  <c r="AB50" i="2"/>
  <c r="AB54" i="2" s="1"/>
  <c r="AG37" i="1"/>
  <c r="AB47" i="1"/>
  <c r="C47" i="1"/>
  <c r="H47" i="1"/>
  <c r="AB37" i="1"/>
  <c r="AJ11" i="1"/>
  <c r="AJ10" i="1" s="1"/>
  <c r="AJ20" i="1" s="1"/>
  <c r="AB36" i="2"/>
  <c r="AB46" i="2"/>
  <c r="AG36" i="2"/>
  <c r="AG51" i="1"/>
  <c r="AG55" i="1" s="1"/>
  <c r="AC20" i="1"/>
  <c r="AE13" i="1" s="1"/>
  <c r="AC27" i="1" s="1"/>
  <c r="AB51" i="1"/>
  <c r="AB55" i="1" s="1"/>
  <c r="AD20" i="1"/>
  <c r="AE14" i="1" s="1"/>
  <c r="AD27" i="1" s="1"/>
  <c r="AI20" i="2"/>
  <c r="AJ14" i="2" s="1"/>
  <c r="AI27" i="2" s="1"/>
  <c r="AG50" i="2"/>
  <c r="AG54" i="2" s="1"/>
  <c r="AJ13" i="2"/>
  <c r="AD20" i="2"/>
  <c r="AE13" i="2"/>
  <c r="AC27" i="2" s="1"/>
  <c r="M50" i="2"/>
  <c r="M54" i="2" s="1"/>
  <c r="W36" i="2"/>
  <c r="W46" i="2"/>
  <c r="C37" i="1"/>
  <c r="H37" i="1"/>
  <c r="M37" i="1"/>
  <c r="Y20" i="2"/>
  <c r="Z14" i="2" s="1"/>
  <c r="Y27" i="2" s="1"/>
  <c r="C36" i="2"/>
  <c r="H36" i="2"/>
  <c r="M36" i="2"/>
  <c r="R36" i="2"/>
  <c r="H46" i="2"/>
  <c r="R46" i="2"/>
  <c r="C50" i="2"/>
  <c r="C54" i="2" s="1"/>
  <c r="R37" i="1"/>
  <c r="W37" i="1"/>
  <c r="M51" i="1"/>
  <c r="M55" i="1" s="1"/>
  <c r="C51" i="1"/>
  <c r="C55" i="1" s="1"/>
  <c r="D20" i="2"/>
  <c r="J20" i="2"/>
  <c r="K14" i="2" s="1"/>
  <c r="N20" i="2"/>
  <c r="H50" i="2"/>
  <c r="H54" i="2" s="1"/>
  <c r="R50" i="2"/>
  <c r="R54" i="2" s="1"/>
  <c r="K13" i="2"/>
  <c r="I27" i="2" s="1"/>
  <c r="E20" i="2"/>
  <c r="F14" i="2" s="1"/>
  <c r="O20" i="2"/>
  <c r="P14" i="2" s="1"/>
  <c r="D20" i="1"/>
  <c r="J20" i="1"/>
  <c r="N20" i="1"/>
  <c r="T20" i="1"/>
  <c r="X20" i="1"/>
  <c r="W41" i="1"/>
  <c r="W47" i="1" s="1"/>
  <c r="H51" i="1"/>
  <c r="H55" i="1" s="1"/>
  <c r="R51" i="1"/>
  <c r="R55" i="1" s="1"/>
  <c r="K13" i="1"/>
  <c r="E20" i="1"/>
  <c r="O20" i="1"/>
  <c r="P14" i="1" s="1"/>
  <c r="Y20" i="1"/>
  <c r="S27" i="1" l="1"/>
  <c r="AJ11" i="2"/>
  <c r="AJ10" i="2" s="1"/>
  <c r="AJ20" i="2" s="1"/>
  <c r="AK15" i="1"/>
  <c r="AK11" i="1" s="1"/>
  <c r="AK10" i="1" s="1"/>
  <c r="AI27" i="1"/>
  <c r="AE11" i="1"/>
  <c r="AE10" i="1" s="1"/>
  <c r="AH27" i="2"/>
  <c r="AE14" i="2"/>
  <c r="AD27" i="2" s="1"/>
  <c r="T27" i="2"/>
  <c r="O27" i="2"/>
  <c r="E27" i="2"/>
  <c r="J27" i="2"/>
  <c r="F14" i="1"/>
  <c r="E27" i="1" s="1"/>
  <c r="K14" i="1"/>
  <c r="J27" i="1" s="1"/>
  <c r="P13" i="2"/>
  <c r="P11" i="2" s="1"/>
  <c r="P10" i="2" s="1"/>
  <c r="K11" i="2"/>
  <c r="K10" i="2" s="1"/>
  <c r="F13" i="2"/>
  <c r="F11" i="2" s="1"/>
  <c r="F10" i="2" s="1"/>
  <c r="P13" i="1"/>
  <c r="P11" i="1" s="1"/>
  <c r="P10" i="1" s="1"/>
  <c r="O27" i="1"/>
  <c r="I27" i="1"/>
  <c r="U14" i="1"/>
  <c r="U11" i="1" s="1"/>
  <c r="U10" i="1" s="1"/>
  <c r="F13" i="1"/>
  <c r="F11" i="1" l="1"/>
  <c r="F10" i="1" s="1"/>
  <c r="F20" i="1" s="1"/>
  <c r="K20" i="2"/>
  <c r="L15" i="2" s="1"/>
  <c r="L11" i="2" s="1"/>
  <c r="L10" i="2" s="1"/>
  <c r="U11" i="2"/>
  <c r="U10" i="2" s="1"/>
  <c r="U20" i="2" s="1"/>
  <c r="N27" i="1"/>
  <c r="AK20" i="1"/>
  <c r="AE11" i="2"/>
  <c r="AE10" i="2" s="1"/>
  <c r="AE20" i="2" s="1"/>
  <c r="AH27" i="1"/>
  <c r="AE20" i="1"/>
  <c r="AF15" i="1" s="1"/>
  <c r="AF11" i="1" s="1"/>
  <c r="AF10" i="1" s="1"/>
  <c r="AK15" i="2"/>
  <c r="AJ27" i="2" s="1"/>
  <c r="D27" i="2"/>
  <c r="N27" i="2"/>
  <c r="K11" i="1"/>
  <c r="K10" i="1" s="1"/>
  <c r="D27" i="1"/>
  <c r="F20" i="2"/>
  <c r="G15" i="2" s="1"/>
  <c r="G11" i="2" s="1"/>
  <c r="G10" i="2" s="1"/>
  <c r="P20" i="2"/>
  <c r="Q15" i="2" s="1"/>
  <c r="Q11" i="2" s="1"/>
  <c r="Q10" i="2" s="1"/>
  <c r="U20" i="1"/>
  <c r="V15" i="1" s="1"/>
  <c r="V11" i="1" s="1"/>
  <c r="V10" i="1" s="1"/>
  <c r="T27" i="1"/>
  <c r="P20" i="1"/>
  <c r="Q15" i="1" s="1"/>
  <c r="Q11" i="1" s="1"/>
  <c r="Q10" i="1" s="1"/>
  <c r="AE27" i="1" l="1"/>
  <c r="V15" i="2"/>
  <c r="V11" i="2" s="1"/>
  <c r="V10" i="2" s="1"/>
  <c r="AK23" i="1"/>
  <c r="AG23" i="1" s="1"/>
  <c r="AG20" i="1"/>
  <c r="P27" i="2"/>
  <c r="K27" i="2"/>
  <c r="F27" i="2"/>
  <c r="AK27" i="1"/>
  <c r="AJ27" i="1"/>
  <c r="AF20" i="1"/>
  <c r="AF27" i="1" s="1"/>
  <c r="AK11" i="2"/>
  <c r="AK10" i="2" s="1"/>
  <c r="AF15" i="2"/>
  <c r="K20" i="1"/>
  <c r="U27" i="1"/>
  <c r="Q20" i="2"/>
  <c r="Q27" i="2" s="1"/>
  <c r="L20" i="2"/>
  <c r="L27" i="2" s="1"/>
  <c r="G20" i="2"/>
  <c r="G27" i="2" s="1"/>
  <c r="G15" i="1"/>
  <c r="G11" i="1" s="1"/>
  <c r="G10" i="1" s="1"/>
  <c r="Q20" i="1"/>
  <c r="M20" i="1" s="1"/>
  <c r="V20" i="1"/>
  <c r="R20" i="1" s="1"/>
  <c r="P27" i="1"/>
  <c r="L23" i="2" l="1"/>
  <c r="H23" i="2" s="1"/>
  <c r="U27" i="2"/>
  <c r="V20" i="2"/>
  <c r="R20" i="2" s="1"/>
  <c r="AG10" i="1"/>
  <c r="AG21" i="1" s="1"/>
  <c r="H20" i="2"/>
  <c r="C20" i="2"/>
  <c r="AB20" i="1"/>
  <c r="AF23" i="1"/>
  <c r="AB23" i="1" s="1"/>
  <c r="AK20" i="2"/>
  <c r="AG20" i="2" s="1"/>
  <c r="AF11" i="2"/>
  <c r="AF10" i="2" s="1"/>
  <c r="AE27" i="2"/>
  <c r="M20" i="2"/>
  <c r="V23" i="1"/>
  <c r="R23" i="1" s="1"/>
  <c r="R10" i="1" s="1"/>
  <c r="R21" i="1" s="1"/>
  <c r="Q23" i="1"/>
  <c r="M23" i="1" s="1"/>
  <c r="M10" i="1" s="1"/>
  <c r="M21" i="1" s="1"/>
  <c r="Q27" i="1"/>
  <c r="L15" i="1"/>
  <c r="L11" i="1" s="1"/>
  <c r="L10" i="1" s="1"/>
  <c r="G23" i="2"/>
  <c r="C23" i="2" s="1"/>
  <c r="Q23" i="2"/>
  <c r="M23" i="2" s="1"/>
  <c r="M10" i="2" s="1"/>
  <c r="M21" i="2" s="1"/>
  <c r="G20" i="1"/>
  <c r="C20" i="1" s="1"/>
  <c r="F27" i="1"/>
  <c r="V27" i="1"/>
  <c r="V23" i="2" l="1"/>
  <c r="R23" i="2" s="1"/>
  <c r="R10" i="2" s="1"/>
  <c r="AK27" i="2"/>
  <c r="H10" i="2"/>
  <c r="H21" i="2" s="1"/>
  <c r="V27" i="2"/>
  <c r="AB10" i="1"/>
  <c r="AB21" i="1" s="1"/>
  <c r="C10" i="2"/>
  <c r="C21" i="2" s="1"/>
  <c r="AK23" i="2"/>
  <c r="AG23" i="2" s="1"/>
  <c r="AG10" i="2" s="1"/>
  <c r="AF20" i="2"/>
  <c r="AB20" i="2" s="1"/>
  <c r="G23" i="1"/>
  <c r="C23" i="1" s="1"/>
  <c r="C10" i="1" s="1"/>
  <c r="C21" i="1" s="1"/>
  <c r="G27" i="1"/>
  <c r="L20" i="1"/>
  <c r="L27" i="1" s="1"/>
  <c r="K27" i="1"/>
  <c r="L23" i="1" l="1"/>
  <c r="H23" i="1" s="1"/>
  <c r="AG21" i="2"/>
  <c r="R21" i="2"/>
  <c r="AF27" i="2"/>
  <c r="AF23" i="2"/>
  <c r="AB23" i="2" s="1"/>
  <c r="AB10" i="2" s="1"/>
  <c r="H20" i="1"/>
  <c r="AB21" i="2" l="1"/>
  <c r="H10" i="1"/>
  <c r="H21" i="1" s="1"/>
  <c r="W24" i="1" l="1"/>
  <c r="X51" i="1"/>
  <c r="X55" i="1" s="1"/>
  <c r="Z51" i="1"/>
  <c r="Z23" i="1"/>
  <c r="Y23" i="1"/>
  <c r="Z14" i="1" s="1"/>
  <c r="Y27" i="1" s="1"/>
  <c r="AA51" i="1"/>
  <c r="AA55" i="1" s="1"/>
  <c r="X23" i="1"/>
  <c r="Z13" i="1" s="1"/>
  <c r="Z11" i="1" l="1"/>
  <c r="W51" i="1"/>
  <c r="W55" i="1" s="1"/>
  <c r="Z55" i="1"/>
  <c r="Z10" i="1" l="1"/>
  <c r="Z20" i="1" s="1"/>
  <c r="X27" i="1"/>
  <c r="AA15" i="1" l="1"/>
  <c r="AA11" i="1" s="1"/>
  <c r="AA10" i="1" s="1"/>
  <c r="AA20" i="1" l="1"/>
  <c r="W20" i="1" s="1"/>
  <c r="Z27" i="1"/>
  <c r="AA23" i="1" l="1"/>
  <c r="W23" i="1" s="1"/>
  <c r="AA27" i="1"/>
  <c r="W10" i="1" l="1"/>
  <c r="AA50" i="2"/>
  <c r="AA54" i="2" s="1"/>
  <c r="Z50" i="2"/>
  <c r="Z54" i="2" s="1"/>
  <c r="W24" i="2"/>
  <c r="X50" i="2"/>
  <c r="X54" i="2" s="1"/>
  <c r="X23" i="2"/>
  <c r="Z13" i="2" s="1"/>
  <c r="X27" i="2" s="1"/>
  <c r="W21" i="1" l="1"/>
  <c r="W50" i="2"/>
  <c r="W54" i="2" s="1"/>
  <c r="Z11" i="2"/>
  <c r="Z10" i="2" s="1"/>
  <c r="W20" i="2" l="1"/>
  <c r="Z27" i="2"/>
  <c r="AA23" i="2" l="1"/>
  <c r="W23" i="2" s="1"/>
  <c r="W10" i="2" s="1"/>
  <c r="W21" i="2" s="1"/>
  <c r="AA27" i="2"/>
</calcChain>
</file>

<file path=xl/sharedStrings.xml><?xml version="1.0" encoding="utf-8"?>
<sst xmlns="http://schemas.openxmlformats.org/spreadsheetml/2006/main" count="650" uniqueCount="79">
  <si>
    <t>Таблица № П1.5.</t>
  </si>
  <si>
    <t>№ п.п.</t>
  </si>
  <si>
    <t>Показатели</t>
  </si>
  <si>
    <t>План 2016 год</t>
  </si>
  <si>
    <t>Факт 2016 год</t>
  </si>
  <si>
    <t>принято при тарифном регулировании на          2017 год</t>
  </si>
  <si>
    <t>Ожидаемый 2017 год</t>
  </si>
  <si>
    <t>план 2018 год (данные  предприятия)</t>
  </si>
  <si>
    <t>Всего</t>
  </si>
  <si>
    <t>ВН</t>
  </si>
  <si>
    <t>СН1</t>
  </si>
  <si>
    <t>СН2</t>
  </si>
  <si>
    <t>НН</t>
  </si>
  <si>
    <t>1.</t>
  </si>
  <si>
    <t xml:space="preserve">Поступление мощности в сеть , ВСЕГО </t>
  </si>
  <si>
    <t>1.1.</t>
  </si>
  <si>
    <t>из смежной сети, всего</t>
  </si>
  <si>
    <t>х</t>
  </si>
  <si>
    <t xml:space="preserve">    в том числе из сети</t>
  </si>
  <si>
    <t>1.1.1.</t>
  </si>
  <si>
    <t>1.1.2.</t>
  </si>
  <si>
    <t>1.1.3.</t>
  </si>
  <si>
    <t>1.2.</t>
  </si>
  <si>
    <t>от электростанций</t>
  </si>
  <si>
    <t>1.3.</t>
  </si>
  <si>
    <t>от ОАО "ФСК ЕЭС"</t>
  </si>
  <si>
    <t>1.4.</t>
  </si>
  <si>
    <t>от ПАО "МОЭСК"</t>
  </si>
  <si>
    <t>1.5.</t>
  </si>
  <si>
    <t>от других сетевых организаций</t>
  </si>
  <si>
    <t>2.</t>
  </si>
  <si>
    <t xml:space="preserve">Потери в сети </t>
  </si>
  <si>
    <t>2.1.</t>
  </si>
  <si>
    <t>то же в %</t>
  </si>
  <si>
    <t>3.</t>
  </si>
  <si>
    <t>4.</t>
  </si>
  <si>
    <t>4.1.</t>
  </si>
  <si>
    <t>потребителям, присоединенным к сети</t>
  </si>
  <si>
    <t>4.2.</t>
  </si>
  <si>
    <t>переток в ПАО "МОЭСК"</t>
  </si>
  <si>
    <t>4.3.</t>
  </si>
  <si>
    <t>переток в другие сетевые организации</t>
  </si>
  <si>
    <t>Проверка</t>
  </si>
  <si>
    <t>Примечание</t>
  </si>
  <si>
    <t xml:space="preserve">Расшифровка п. 1.5. (Поступление от других сетевых организаций) </t>
  </si>
  <si>
    <t>№</t>
  </si>
  <si>
    <t>Наименование других сетевых организаций</t>
  </si>
  <si>
    <t>Добавить</t>
  </si>
  <si>
    <t>Итого</t>
  </si>
  <si>
    <t>Расшифровка п. 4.3. (Полезный отпуск - переток в другие сетевые организации)</t>
  </si>
  <si>
    <t xml:space="preserve">Расшифровка п. 4.1. (Полезный отпуск потребителям,  присоединенным к сети) </t>
  </si>
  <si>
    <t>Наименование сбытовых организаций</t>
  </si>
  <si>
    <t>ПАО "Мосэнергосбыт"</t>
  </si>
  <si>
    <t>Полезный отпуск мощности 
потребителям</t>
  </si>
  <si>
    <t>Расход мощности на производственные 
и хознужды</t>
  </si>
  <si>
    <t>млн. кВт.ч.</t>
  </si>
  <si>
    <t xml:space="preserve">Поступление эл.энергии в сеть , ВСЕГО </t>
  </si>
  <si>
    <t xml:space="preserve">Потери электроэнергии в сети </t>
  </si>
  <si>
    <t>то же в % (п.2./п.1.)</t>
  </si>
  <si>
    <t xml:space="preserve">Полезный отпуск из сети </t>
  </si>
  <si>
    <t>Расшифровка п. 1.5. (Поступление от других сетевых организаций)</t>
  </si>
  <si>
    <t xml:space="preserve">Расшифровка п. 4.3. (Полезный отпуск - переток в другие сетевые организации) </t>
  </si>
  <si>
    <t>Расход электроэнергии на 
производственные и хознужды</t>
  </si>
  <si>
    <t>план 1 полугодие 2018 год</t>
  </si>
  <si>
    <t>план 2 полугодие 2018 год</t>
  </si>
  <si>
    <t>Баланс электрической энергии по сетям  ООО "Самолет-Прогресс"</t>
  </si>
  <si>
    <t>Электрическая мощность по сетям ООО "Самолет-Прогресс"</t>
  </si>
  <si>
    <t>ТСЖ "Эдем"</t>
  </si>
  <si>
    <t xml:space="preserve">Управляющий директор </t>
  </si>
  <si>
    <t xml:space="preserve">А.В. Корнейчук </t>
  </si>
  <si>
    <t xml:space="preserve">по доверенности </t>
  </si>
  <si>
    <t xml:space="preserve">от 26 июля 2017 № 18-17  </t>
  </si>
  <si>
    <t>ООО "Самолет-Прогресс"_________________</t>
  </si>
  <si>
    <t>К Приложению № 1</t>
  </si>
  <si>
    <t>К Приказу ООО «Самолет-Прогресс»</t>
  </si>
  <si>
    <t>от            №</t>
  </si>
  <si>
    <t>МВт</t>
  </si>
  <si>
    <t>Форма № 23.1</t>
  </si>
  <si>
    <t>Форма № 23.2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</si>
</sst>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#,##0.0000"/>
    <numFmt numFmtId="165" formatCode="0.0000"/>
    <numFmt numFmtId="166" formatCode="#,##0.000"/>
    <numFmt numFmtId="167" formatCode="0.000000"/>
    <numFmt numFmtId="168" formatCode="#,##0.00000"/>
    <numFmt numFmtId="169" formatCode="#,##0.000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sz val="10"/>
      <name val="Arial Cyr"/>
      <charset val="204"/>
    </font>
    <font>
      <sz val="12"/>
      <name val="Tahoma"/>
      <family val="2"/>
      <charset val="204"/>
    </font>
    <font>
      <u/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Franklin Gothic Book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3"/>
      <name val="Franklin Gothic Book"/>
      <family val="2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 applyBorder="0">
      <alignment horizontal="center" vertical="center" wrapText="1"/>
    </xf>
    <xf numFmtId="0" fontId="3" fillId="0" borderId="1" applyBorder="0">
      <alignment horizontal="center" vertical="center" wrapText="1"/>
    </xf>
    <xf numFmtId="4" fontId="4" fillId="2" borderId="0" applyFont="0" applyBorder="0">
      <alignment horizontal="right"/>
    </xf>
    <xf numFmtId="4" fontId="4" fillId="3" borderId="16" applyBorder="0">
      <alignment horizontal="right"/>
    </xf>
    <xf numFmtId="0" fontId="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2" fillId="0" borderId="0"/>
  </cellStyleXfs>
  <cellXfs count="242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8" fillId="0" borderId="0" xfId="0" applyFont="1"/>
    <xf numFmtId="0" fontId="7" fillId="0" borderId="14" xfId="0" applyFont="1" applyBorder="1" applyProtection="1">
      <protection locked="0"/>
    </xf>
    <xf numFmtId="0" fontId="7" fillId="4" borderId="0" xfId="0" applyFont="1" applyFill="1" applyBorder="1" applyProtection="1">
      <protection locked="0"/>
    </xf>
    <xf numFmtId="0" fontId="11" fillId="0" borderId="0" xfId="0" applyNumberFormat="1" applyFont="1" applyFill="1" applyBorder="1" applyAlignment="1" applyProtection="1">
      <alignment vertical="top"/>
      <protection locked="0"/>
    </xf>
    <xf numFmtId="0" fontId="11" fillId="0" borderId="0" xfId="0" applyNumberFormat="1" applyFont="1" applyFill="1" applyBorder="1" applyAlignment="1" applyProtection="1">
      <alignment vertical="top" wrapText="1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right"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10" xfId="3" applyFont="1" applyBorder="1" applyProtection="1">
      <alignment horizontal="center" vertical="center" wrapText="1"/>
      <protection locked="0"/>
    </xf>
    <xf numFmtId="0" fontId="11" fillId="0" borderId="11" xfId="3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Protection="1">
      <protection locked="0"/>
    </xf>
    <xf numFmtId="0" fontId="11" fillId="0" borderId="5" xfId="0" applyFont="1" applyBorder="1" applyAlignment="1" applyProtection="1">
      <alignment vertical="top" wrapText="1"/>
      <protection locked="0"/>
    </xf>
    <xf numFmtId="0" fontId="11" fillId="0" borderId="14" xfId="0" applyFont="1" applyBorder="1" applyProtection="1">
      <protection locked="0"/>
    </xf>
    <xf numFmtId="0" fontId="11" fillId="0" borderId="15" xfId="0" applyFont="1" applyBorder="1" applyAlignment="1" applyProtection="1">
      <alignment vertical="top" wrapText="1"/>
      <protection locked="0"/>
    </xf>
    <xf numFmtId="0" fontId="11" fillId="0" borderId="17" xfId="0" applyFont="1" applyBorder="1" applyAlignment="1" applyProtection="1">
      <alignment vertical="top" wrapText="1"/>
      <protection locked="0"/>
    </xf>
    <xf numFmtId="0" fontId="11" fillId="0" borderId="6" xfId="0" applyFont="1" applyBorder="1" applyProtection="1">
      <protection locked="0"/>
    </xf>
    <xf numFmtId="0" fontId="11" fillId="0" borderId="18" xfId="0" applyFont="1" applyBorder="1" applyAlignment="1" applyProtection="1">
      <alignment vertical="top" wrapText="1"/>
      <protection locked="0"/>
    </xf>
    <xf numFmtId="0" fontId="11" fillId="0" borderId="10" xfId="0" applyFont="1" applyBorder="1" applyProtection="1">
      <protection locked="0"/>
    </xf>
    <xf numFmtId="0" fontId="11" fillId="0" borderId="12" xfId="0" applyFont="1" applyBorder="1" applyProtection="1">
      <protection locked="0"/>
    </xf>
    <xf numFmtId="49" fontId="11" fillId="0" borderId="0" xfId="0" applyNumberFormat="1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49" fontId="12" fillId="0" borderId="4" xfId="0" applyNumberFormat="1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11" fillId="0" borderId="16" xfId="0" applyFont="1" applyBorder="1" applyProtection="1">
      <protection locked="0"/>
    </xf>
    <xf numFmtId="0" fontId="11" fillId="4" borderId="0" xfId="0" applyFont="1" applyFill="1" applyBorder="1" applyProtection="1">
      <protection locked="0"/>
    </xf>
    <xf numFmtId="0" fontId="13" fillId="4" borderId="0" xfId="6" applyFont="1" applyFill="1" applyBorder="1" applyAlignment="1" applyProtection="1">
      <alignment horizontal="center"/>
      <protection locked="0"/>
    </xf>
    <xf numFmtId="0" fontId="11" fillId="0" borderId="10" xfId="6" applyFont="1" applyFill="1" applyBorder="1" applyAlignment="1" applyProtection="1">
      <alignment horizontal="center"/>
      <protection locked="0"/>
    </xf>
    <xf numFmtId="0" fontId="11" fillId="0" borderId="12" xfId="6" applyFont="1" applyFill="1" applyBorder="1" applyAlignment="1" applyProtection="1">
      <alignment horizontal="left"/>
      <protection locked="0"/>
    </xf>
    <xf numFmtId="0" fontId="11" fillId="4" borderId="24" xfId="0" applyFont="1" applyFill="1" applyBorder="1" applyProtection="1">
      <protection locked="0"/>
    </xf>
    <xf numFmtId="0" fontId="11" fillId="0" borderId="26" xfId="3" applyFont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Protection="1">
      <protection locked="0"/>
    </xf>
    <xf numFmtId="0" fontId="11" fillId="0" borderId="26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0" fontId="10" fillId="0" borderId="2" xfId="0" applyFont="1" applyBorder="1" applyProtection="1">
      <protection locked="0"/>
    </xf>
    <xf numFmtId="0" fontId="10" fillId="0" borderId="13" xfId="0" applyFont="1" applyBorder="1" applyAlignment="1" applyProtection="1">
      <alignment vertical="top" wrapText="1"/>
      <protection locked="0"/>
    </xf>
    <xf numFmtId="164" fontId="10" fillId="2" borderId="2" xfId="4" applyNumberFormat="1" applyFont="1" applyBorder="1" applyProtection="1">
      <alignment horizontal="right"/>
    </xf>
    <xf numFmtId="164" fontId="10" fillId="2" borderId="4" xfId="4" applyNumberFormat="1" applyFont="1" applyBorder="1" applyProtection="1">
      <alignment horizontal="right"/>
    </xf>
    <xf numFmtId="164" fontId="10" fillId="2" borderId="5" xfId="4" applyNumberFormat="1" applyFont="1" applyBorder="1" applyProtection="1">
      <alignment horizontal="right"/>
    </xf>
    <xf numFmtId="0" fontId="10" fillId="0" borderId="14" xfId="0" applyFont="1" applyBorder="1" applyProtection="1">
      <protection locked="0"/>
    </xf>
    <xf numFmtId="0" fontId="10" fillId="0" borderId="17" xfId="0" applyFont="1" applyBorder="1" applyAlignment="1" applyProtection="1">
      <alignment vertical="top" wrapText="1"/>
      <protection locked="0"/>
    </xf>
    <xf numFmtId="164" fontId="10" fillId="0" borderId="14" xfId="0" applyNumberFormat="1" applyFont="1" applyBorder="1" applyAlignment="1" applyProtection="1">
      <alignment horizontal="center"/>
      <protection locked="0"/>
    </xf>
    <xf numFmtId="164" fontId="10" fillId="0" borderId="16" xfId="4" applyNumberFormat="1" applyFont="1" applyFill="1" applyBorder="1" applyAlignment="1" applyProtection="1">
      <alignment horizontal="center"/>
      <protection locked="0"/>
    </xf>
    <xf numFmtId="164" fontId="10" fillId="2" borderId="16" xfId="4" applyNumberFormat="1" applyFont="1" applyBorder="1" applyProtection="1">
      <alignment horizontal="right"/>
    </xf>
    <xf numFmtId="164" fontId="10" fillId="2" borderId="15" xfId="4" applyNumberFormat="1" applyFont="1" applyBorder="1" applyProtection="1">
      <alignment horizontal="right"/>
    </xf>
    <xf numFmtId="164" fontId="10" fillId="0" borderId="16" xfId="0" applyNumberFormat="1" applyFont="1" applyBorder="1" applyAlignment="1" applyProtection="1">
      <alignment horizontal="center"/>
      <protection locked="0"/>
    </xf>
    <xf numFmtId="164" fontId="10" fillId="0" borderId="15" xfId="0" applyNumberFormat="1" applyFont="1" applyBorder="1" applyAlignment="1" applyProtection="1">
      <alignment horizontal="center"/>
      <protection locked="0"/>
    </xf>
    <xf numFmtId="164" fontId="10" fillId="0" borderId="16" xfId="5" applyNumberFormat="1" applyFont="1" applyFill="1" applyBorder="1" applyAlignment="1" applyProtection="1">
      <alignment horizontal="center"/>
      <protection locked="0"/>
    </xf>
    <xf numFmtId="164" fontId="10" fillId="3" borderId="16" xfId="5" applyNumberFormat="1" applyFont="1" applyBorder="1" applyProtection="1">
      <alignment horizontal="right"/>
      <protection locked="0"/>
    </xf>
    <xf numFmtId="164" fontId="10" fillId="2" borderId="16" xfId="5" applyNumberFormat="1" applyFont="1" applyFill="1" applyBorder="1" applyProtection="1">
      <alignment horizontal="right"/>
    </xf>
    <xf numFmtId="164" fontId="10" fillId="3" borderId="15" xfId="5" applyNumberFormat="1" applyFont="1" applyFill="1" applyBorder="1" applyProtection="1">
      <alignment horizontal="right"/>
      <protection locked="0"/>
    </xf>
    <xf numFmtId="164" fontId="10" fillId="2" borderId="15" xfId="5" applyNumberFormat="1" applyFont="1" applyFill="1" applyBorder="1" applyProtection="1">
      <alignment horizontal="right"/>
    </xf>
    <xf numFmtId="164" fontId="10" fillId="2" borderId="14" xfId="4" applyNumberFormat="1" applyFont="1" applyBorder="1" applyProtection="1">
      <alignment horizontal="right"/>
    </xf>
    <xf numFmtId="164" fontId="10" fillId="3" borderId="16" xfId="5" applyNumberFormat="1" applyFont="1" applyFill="1" applyBorder="1" applyAlignment="1" applyProtection="1">
      <alignment horizontal="center"/>
      <protection locked="0"/>
    </xf>
    <xf numFmtId="164" fontId="10" fillId="3" borderId="16" xfId="5" applyNumberFormat="1" applyFont="1" applyFill="1" applyBorder="1" applyProtection="1">
      <alignment horizontal="right"/>
      <protection locked="0"/>
    </xf>
    <xf numFmtId="164" fontId="10" fillId="3" borderId="16" xfId="4" applyNumberFormat="1" applyFont="1" applyFill="1" applyBorder="1" applyProtection="1">
      <alignment horizontal="right"/>
      <protection locked="0"/>
    </xf>
    <xf numFmtId="164" fontId="10" fillId="3" borderId="15" xfId="4" applyNumberFormat="1" applyFont="1" applyFill="1" applyBorder="1" applyProtection="1">
      <alignment horizontal="right"/>
      <protection locked="0"/>
    </xf>
    <xf numFmtId="14" fontId="10" fillId="0" borderId="14" xfId="0" applyNumberFormat="1" applyFont="1" applyBorder="1" applyProtection="1">
      <protection locked="0"/>
    </xf>
    <xf numFmtId="0" fontId="10" fillId="0" borderId="15" xfId="0" applyFont="1" applyBorder="1" applyAlignment="1" applyProtection="1">
      <alignment vertical="top" wrapText="1"/>
      <protection locked="0"/>
    </xf>
    <xf numFmtId="164" fontId="10" fillId="3" borderId="15" xfId="5" applyNumberFormat="1" applyFont="1" applyBorder="1" applyProtection="1">
      <alignment horizontal="right"/>
      <protection locked="0"/>
    </xf>
    <xf numFmtId="164" fontId="10" fillId="3" borderId="8" xfId="5" applyNumberFormat="1" applyFont="1" applyBorder="1" applyProtection="1">
      <alignment horizontal="right"/>
      <protection locked="0"/>
    </xf>
    <xf numFmtId="0" fontId="10" fillId="0" borderId="6" xfId="0" applyFont="1" applyBorder="1" applyProtection="1">
      <protection locked="0"/>
    </xf>
    <xf numFmtId="0" fontId="10" fillId="0" borderId="18" xfId="0" applyFont="1" applyBorder="1" applyAlignment="1" applyProtection="1">
      <alignment vertical="top" wrapText="1"/>
      <protection locked="0"/>
    </xf>
    <xf numFmtId="164" fontId="10" fillId="2" borderId="6" xfId="4" applyNumberFormat="1" applyFont="1" applyBorder="1" applyProtection="1">
      <alignment horizontal="right"/>
    </xf>
    <xf numFmtId="164" fontId="10" fillId="3" borderId="9" xfId="5" applyNumberFormat="1" applyFont="1" applyBorder="1" applyProtection="1">
      <alignment horizontal="right"/>
      <protection locked="0"/>
    </xf>
    <xf numFmtId="0" fontId="9" fillId="0" borderId="27" xfId="0" applyFont="1" applyBorder="1" applyProtection="1">
      <protection locked="0"/>
    </xf>
    <xf numFmtId="0" fontId="15" fillId="0" borderId="0" xfId="7" applyFont="1" applyAlignment="1" applyProtection="1">
      <alignment vertical="center" wrapText="1"/>
    </xf>
    <xf numFmtId="0" fontId="5" fillId="0" borderId="0" xfId="7" applyFont="1" applyAlignment="1" applyProtection="1">
      <alignment vertical="top" wrapText="1"/>
    </xf>
    <xf numFmtId="165" fontId="16" fillId="4" borderId="0" xfId="6" applyNumberFormat="1" applyFont="1" applyFill="1" applyBorder="1" applyAlignment="1" applyProtection="1">
      <alignment horizontal="center" vertical="center"/>
      <protection locked="0"/>
    </xf>
    <xf numFmtId="165" fontId="16" fillId="4" borderId="25" xfId="6" applyNumberFormat="1" applyFont="1" applyFill="1" applyBorder="1" applyAlignment="1" applyProtection="1">
      <alignment horizontal="center" vertical="center"/>
      <protection locked="0"/>
    </xf>
    <xf numFmtId="165" fontId="10" fillId="2" borderId="2" xfId="4" applyNumberFormat="1" applyFont="1" applyBorder="1" applyAlignment="1" applyProtection="1">
      <alignment horizontal="center" vertical="center"/>
    </xf>
    <xf numFmtId="165" fontId="10" fillId="2" borderId="4" xfId="4" applyNumberFormat="1" applyFont="1" applyBorder="1" applyAlignment="1" applyProtection="1">
      <alignment horizontal="center" vertical="center"/>
    </xf>
    <xf numFmtId="165" fontId="10" fillId="2" borderId="5" xfId="4" applyNumberFormat="1" applyFont="1" applyBorder="1" applyAlignment="1" applyProtection="1">
      <alignment horizontal="center" vertical="center"/>
    </xf>
    <xf numFmtId="165" fontId="10" fillId="0" borderId="14" xfId="0" applyNumberFormat="1" applyFont="1" applyBorder="1" applyAlignment="1" applyProtection="1">
      <alignment horizontal="center" vertical="center"/>
      <protection locked="0"/>
    </xf>
    <xf numFmtId="165" fontId="10" fillId="0" borderId="16" xfId="4" applyNumberFormat="1" applyFont="1" applyFill="1" applyBorder="1" applyAlignment="1" applyProtection="1">
      <alignment horizontal="center" vertical="center"/>
      <protection locked="0"/>
    </xf>
    <xf numFmtId="165" fontId="10" fillId="2" borderId="16" xfId="4" applyNumberFormat="1" applyFont="1" applyBorder="1" applyAlignment="1" applyProtection="1">
      <alignment horizontal="center" vertical="center"/>
    </xf>
    <xf numFmtId="165" fontId="10" fillId="2" borderId="15" xfId="4" applyNumberFormat="1" applyFont="1" applyBorder="1" applyAlignment="1" applyProtection="1">
      <alignment horizontal="center" vertical="center"/>
    </xf>
    <xf numFmtId="165" fontId="10" fillId="0" borderId="16" xfId="0" applyNumberFormat="1" applyFont="1" applyBorder="1" applyAlignment="1" applyProtection="1">
      <alignment horizontal="center" vertical="center"/>
      <protection locked="0"/>
    </xf>
    <xf numFmtId="165" fontId="10" fillId="0" borderId="15" xfId="0" applyNumberFormat="1" applyFont="1" applyBorder="1" applyAlignment="1" applyProtection="1">
      <alignment horizontal="center" vertical="center"/>
      <protection locked="0"/>
    </xf>
    <xf numFmtId="165" fontId="10" fillId="0" borderId="16" xfId="5" applyNumberFormat="1" applyFont="1" applyFill="1" applyBorder="1" applyAlignment="1" applyProtection="1">
      <alignment horizontal="center" vertical="center"/>
      <protection locked="0"/>
    </xf>
    <xf numFmtId="165" fontId="10" fillId="3" borderId="16" xfId="5" applyNumberFormat="1" applyFont="1" applyBorder="1" applyAlignment="1" applyProtection="1">
      <alignment horizontal="center" vertical="center"/>
      <protection locked="0"/>
    </xf>
    <xf numFmtId="165" fontId="10" fillId="2" borderId="16" xfId="5" applyNumberFormat="1" applyFont="1" applyFill="1" applyBorder="1" applyAlignment="1" applyProtection="1">
      <alignment horizontal="center" vertical="center"/>
    </xf>
    <xf numFmtId="165" fontId="10" fillId="3" borderId="15" xfId="5" applyNumberFormat="1" applyFont="1" applyFill="1" applyBorder="1" applyAlignment="1" applyProtection="1">
      <alignment horizontal="center" vertical="center"/>
      <protection locked="0"/>
    </xf>
    <xf numFmtId="165" fontId="10" fillId="2" borderId="15" xfId="5" applyNumberFormat="1" applyFont="1" applyFill="1" applyBorder="1" applyAlignment="1" applyProtection="1">
      <alignment horizontal="center" vertical="center"/>
    </xf>
    <xf numFmtId="165" fontId="10" fillId="2" borderId="14" xfId="4" applyNumberFormat="1" applyFont="1" applyBorder="1" applyAlignment="1" applyProtection="1">
      <alignment horizontal="center" vertical="center"/>
    </xf>
    <xf numFmtId="165" fontId="10" fillId="3" borderId="16" xfId="5" applyNumberFormat="1" applyFont="1" applyFill="1" applyBorder="1" applyAlignment="1" applyProtection="1">
      <alignment horizontal="center" vertical="center"/>
      <protection locked="0"/>
    </xf>
    <xf numFmtId="165" fontId="10" fillId="3" borderId="16" xfId="4" applyNumberFormat="1" applyFont="1" applyFill="1" applyBorder="1" applyAlignment="1" applyProtection="1">
      <alignment horizontal="center" vertical="center"/>
      <protection locked="0"/>
    </xf>
    <xf numFmtId="165" fontId="10" fillId="3" borderId="15" xfId="4" applyNumberFormat="1" applyFont="1" applyFill="1" applyBorder="1" applyAlignment="1" applyProtection="1">
      <alignment horizontal="center" vertical="center"/>
      <protection locked="0"/>
    </xf>
    <xf numFmtId="165" fontId="10" fillId="3" borderId="15" xfId="5" applyNumberFormat="1" applyFont="1" applyBorder="1" applyAlignment="1" applyProtection="1">
      <alignment horizontal="center" vertical="center"/>
      <protection locked="0"/>
    </xf>
    <xf numFmtId="165" fontId="10" fillId="2" borderId="6" xfId="4" applyNumberFormat="1" applyFont="1" applyBorder="1" applyAlignment="1" applyProtection="1">
      <alignment horizontal="center" vertical="center"/>
    </xf>
    <xf numFmtId="165" fontId="10" fillId="3" borderId="8" xfId="5" applyNumberFormat="1" applyFont="1" applyBorder="1" applyAlignment="1" applyProtection="1">
      <alignment horizontal="center" vertical="center"/>
      <protection locked="0"/>
    </xf>
    <xf numFmtId="165" fontId="10" fillId="3" borderId="16" xfId="0" applyNumberFormat="1" applyFont="1" applyFill="1" applyBorder="1" applyAlignment="1" applyProtection="1">
      <alignment horizontal="center" vertical="center"/>
      <protection locked="0"/>
    </xf>
    <xf numFmtId="165" fontId="10" fillId="3" borderId="9" xfId="5" applyNumberFormat="1" applyFont="1" applyBorder="1" applyAlignment="1" applyProtection="1">
      <alignment horizontal="center" vertical="center"/>
      <protection locked="0"/>
    </xf>
    <xf numFmtId="165" fontId="10" fillId="0" borderId="10" xfId="4" applyNumberFormat="1" applyFont="1" applyFill="1" applyBorder="1" applyAlignment="1" applyProtection="1">
      <alignment horizontal="center" vertical="center"/>
    </xf>
    <xf numFmtId="165" fontId="10" fillId="2" borderId="12" xfId="6" applyNumberFormat="1" applyFont="1" applyFill="1" applyBorder="1" applyAlignment="1" applyProtection="1">
      <alignment horizontal="center" vertical="center"/>
      <protection locked="0"/>
    </xf>
    <xf numFmtId="165" fontId="10" fillId="2" borderId="11" xfId="6" applyNumberFormat="1" applyFont="1" applyFill="1" applyBorder="1" applyAlignment="1" applyProtection="1">
      <alignment horizontal="center" vertical="center"/>
      <protection locked="0"/>
    </xf>
    <xf numFmtId="165" fontId="10" fillId="0" borderId="0" xfId="4" applyNumberFormat="1" applyFont="1" applyFill="1" applyBorder="1" applyAlignment="1" applyProtection="1">
      <alignment horizontal="center" vertical="center"/>
      <protection locked="0"/>
    </xf>
    <xf numFmtId="165" fontId="10" fillId="0" borderId="0" xfId="5" applyNumberFormat="1" applyFont="1" applyFill="1" applyBorder="1" applyAlignment="1" applyProtection="1">
      <alignment horizontal="center" vertical="center"/>
      <protection locked="0"/>
    </xf>
    <xf numFmtId="165" fontId="10" fillId="0" borderId="0" xfId="0" applyNumberFormat="1" applyFont="1" applyAlignment="1" applyProtection="1">
      <alignment horizontal="center" vertical="center"/>
      <protection locked="0"/>
    </xf>
    <xf numFmtId="165" fontId="17" fillId="0" borderId="4" xfId="3" applyNumberFormat="1" applyFont="1" applyBorder="1" applyAlignment="1" applyProtection="1">
      <alignment horizontal="center" vertical="center" wrapText="1"/>
      <protection locked="0"/>
    </xf>
    <xf numFmtId="165" fontId="17" fillId="0" borderId="5" xfId="3" applyNumberFormat="1" applyFont="1" applyBorder="1" applyAlignment="1" applyProtection="1">
      <alignment horizontal="center" vertical="center" wrapText="1"/>
      <protection locked="0"/>
    </xf>
    <xf numFmtId="165" fontId="10" fillId="2" borderId="16" xfId="0" applyNumberFormat="1" applyFont="1" applyFill="1" applyBorder="1" applyAlignment="1" applyProtection="1">
      <alignment horizontal="center" vertical="center"/>
      <protection locked="0"/>
    </xf>
    <xf numFmtId="165" fontId="18" fillId="0" borderId="0" xfId="0" applyNumberFormat="1" applyFont="1" applyAlignment="1" applyProtection="1">
      <alignment horizontal="center" vertical="center"/>
      <protection locked="0"/>
    </xf>
    <xf numFmtId="165" fontId="17" fillId="0" borderId="2" xfId="3" applyNumberFormat="1" applyFont="1" applyBorder="1" applyAlignment="1" applyProtection="1">
      <alignment horizontal="center" vertical="center" wrapText="1"/>
      <protection locked="0"/>
    </xf>
    <xf numFmtId="165" fontId="10" fillId="2" borderId="16" xfId="0" applyNumberFormat="1" applyFont="1" applyFill="1" applyBorder="1" applyProtection="1">
      <protection locked="0"/>
    </xf>
    <xf numFmtId="165" fontId="10" fillId="3" borderId="16" xfId="0" applyNumberFormat="1" applyFont="1" applyFill="1" applyBorder="1" applyProtection="1">
      <protection locked="0"/>
    </xf>
    <xf numFmtId="165" fontId="10" fillId="3" borderId="15" xfId="0" applyNumberFormat="1" applyFont="1" applyFill="1" applyBorder="1" applyProtection="1">
      <protection locked="0"/>
    </xf>
    <xf numFmtId="165" fontId="16" fillId="4" borderId="0" xfId="6" applyNumberFormat="1" applyFont="1" applyFill="1" applyBorder="1" applyAlignment="1" applyProtection="1">
      <alignment horizontal="center"/>
      <protection locked="0"/>
    </xf>
    <xf numFmtId="165" fontId="17" fillId="0" borderId="0" xfId="3" applyNumberFormat="1" applyFont="1" applyBorder="1" applyAlignment="1" applyProtection="1">
      <alignment horizontal="center" vertical="center" wrapText="1"/>
      <protection locked="0"/>
    </xf>
    <xf numFmtId="165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4" xfId="3" applyFont="1" applyBorder="1" applyProtection="1">
      <alignment horizontal="center" vertical="center" wrapText="1"/>
      <protection locked="0"/>
    </xf>
    <xf numFmtId="0" fontId="17" fillId="0" borderId="5" xfId="3" applyFont="1" applyBorder="1" applyProtection="1">
      <alignment horizontal="center" vertical="center" wrapText="1"/>
      <protection locked="0"/>
    </xf>
    <xf numFmtId="165" fontId="16" fillId="4" borderId="25" xfId="6" applyNumberFormat="1" applyFont="1" applyFill="1" applyBorder="1" applyAlignment="1" applyProtection="1">
      <alignment horizontal="center"/>
      <protection locked="0"/>
    </xf>
    <xf numFmtId="165" fontId="10" fillId="2" borderId="12" xfId="0" applyNumberFormat="1" applyFont="1" applyFill="1" applyBorder="1" applyProtection="1">
      <protection locked="0"/>
    </xf>
    <xf numFmtId="165" fontId="10" fillId="2" borderId="11" xfId="0" applyNumberFormat="1" applyFont="1" applyFill="1" applyBorder="1" applyProtection="1">
      <protection locked="0"/>
    </xf>
    <xf numFmtId="165" fontId="10" fillId="0" borderId="12" xfId="6" applyNumberFormat="1" applyFont="1" applyFill="1" applyBorder="1" applyAlignment="1" applyProtection="1">
      <alignment horizontal="center" vertical="center"/>
      <protection locked="0"/>
    </xf>
    <xf numFmtId="165" fontId="10" fillId="0" borderId="11" xfId="6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/>
    <xf numFmtId="0" fontId="9" fillId="0" borderId="0" xfId="0" applyFont="1" applyBorder="1" applyProtection="1">
      <protection locked="0"/>
    </xf>
    <xf numFmtId="0" fontId="9" fillId="0" borderId="0" xfId="0" applyFont="1" applyBorder="1"/>
    <xf numFmtId="0" fontId="7" fillId="0" borderId="0" xfId="0" applyFont="1" applyBorder="1"/>
    <xf numFmtId="165" fontId="10" fillId="2" borderId="10" xfId="0" applyNumberFormat="1" applyFont="1" applyFill="1" applyBorder="1" applyAlignment="1" applyProtection="1">
      <protection locked="0"/>
    </xf>
    <xf numFmtId="165" fontId="10" fillId="2" borderId="12" xfId="0" applyNumberFormat="1" applyFont="1" applyFill="1" applyBorder="1" applyAlignment="1" applyProtection="1">
      <protection locked="0"/>
    </xf>
    <xf numFmtId="165" fontId="10" fillId="2" borderId="11" xfId="0" applyNumberFormat="1" applyFont="1" applyFill="1" applyBorder="1" applyAlignment="1" applyProtection="1">
      <protection locked="0"/>
    </xf>
    <xf numFmtId="164" fontId="7" fillId="0" borderId="0" xfId="0" applyNumberFormat="1" applyFont="1" applyFill="1" applyBorder="1"/>
    <xf numFmtId="164" fontId="7" fillId="0" borderId="0" xfId="0" applyNumberFormat="1" applyFont="1" applyBorder="1"/>
    <xf numFmtId="164" fontId="4" fillId="0" borderId="0" xfId="7" applyNumberFormat="1" applyFont="1" applyFill="1" applyBorder="1" applyAlignment="1" applyProtection="1">
      <alignment horizontal="right" vertical="center"/>
      <protection locked="0"/>
    </xf>
    <xf numFmtId="165" fontId="7" fillId="0" borderId="0" xfId="0" applyNumberFormat="1" applyFont="1" applyBorder="1"/>
    <xf numFmtId="0" fontId="0" fillId="0" borderId="0" xfId="0" applyFill="1" applyBorder="1"/>
    <xf numFmtId="0" fontId="18" fillId="0" borderId="0" xfId="0" applyFont="1" applyProtection="1">
      <protection locked="0"/>
    </xf>
    <xf numFmtId="0" fontId="19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17" fillId="0" borderId="6" xfId="3" applyFont="1" applyBorder="1" applyProtection="1">
      <alignment horizontal="center" vertical="center" wrapText="1"/>
      <protection locked="0"/>
    </xf>
    <xf numFmtId="0" fontId="17" fillId="0" borderId="8" xfId="3" applyFont="1" applyBorder="1" applyProtection="1">
      <alignment horizontal="center" vertical="center" wrapText="1"/>
      <protection locked="0"/>
    </xf>
    <xf numFmtId="0" fontId="17" fillId="0" borderId="9" xfId="3" applyFont="1" applyBorder="1" applyProtection="1">
      <alignment horizontal="center" vertical="center" wrapText="1"/>
      <protection locked="0"/>
    </xf>
    <xf numFmtId="0" fontId="10" fillId="0" borderId="10" xfId="3" applyFont="1" applyBorder="1" applyProtection="1">
      <alignment horizontal="center" vertical="center" wrapText="1"/>
      <protection locked="0"/>
    </xf>
    <xf numFmtId="0" fontId="10" fillId="0" borderId="12" xfId="3" applyFont="1" applyBorder="1" applyProtection="1">
      <alignment horizontal="center" vertical="center" wrapText="1"/>
      <protection locked="0"/>
    </xf>
    <xf numFmtId="0" fontId="10" fillId="0" borderId="11" xfId="3" applyFont="1" applyBorder="1" applyProtection="1">
      <alignment horizontal="center" vertical="center" wrapText="1"/>
      <protection locked="0"/>
    </xf>
    <xf numFmtId="164" fontId="10" fillId="2" borderId="13" xfId="4" applyNumberFormat="1" applyFont="1" applyBorder="1" applyProtection="1">
      <alignment horizontal="right"/>
    </xf>
    <xf numFmtId="164" fontId="10" fillId="0" borderId="14" xfId="0" applyNumberFormat="1" applyFont="1" applyFill="1" applyBorder="1" applyAlignment="1" applyProtection="1">
      <alignment horizontal="center"/>
      <protection locked="0"/>
    </xf>
    <xf numFmtId="164" fontId="10" fillId="2" borderId="17" xfId="4" applyNumberFormat="1" applyFont="1" applyBorder="1" applyProtection="1">
      <alignment horizontal="right"/>
    </xf>
    <xf numFmtId="164" fontId="10" fillId="0" borderId="16" xfId="0" applyNumberFormat="1" applyFont="1" applyFill="1" applyBorder="1" applyAlignment="1" applyProtection="1">
      <alignment horizontal="center"/>
      <protection locked="0"/>
    </xf>
    <xf numFmtId="164" fontId="10" fillId="0" borderId="17" xfId="0" applyNumberFormat="1" applyFont="1" applyBorder="1" applyAlignment="1" applyProtection="1">
      <alignment horizontal="center"/>
      <protection locked="0"/>
    </xf>
    <xf numFmtId="164" fontId="10" fillId="2" borderId="14" xfId="4" applyNumberFormat="1" applyFont="1" applyFill="1" applyBorder="1" applyProtection="1">
      <alignment horizontal="right"/>
    </xf>
    <xf numFmtId="164" fontId="10" fillId="3" borderId="17" xfId="4" applyNumberFormat="1" applyFont="1" applyFill="1" applyBorder="1" applyProtection="1">
      <alignment horizontal="right"/>
      <protection locked="0"/>
    </xf>
    <xf numFmtId="164" fontId="10" fillId="3" borderId="17" xfId="5" applyNumberFormat="1" applyFont="1" applyBorder="1" applyProtection="1">
      <alignment horizontal="right"/>
      <protection locked="0"/>
    </xf>
    <xf numFmtId="164" fontId="10" fillId="3" borderId="19" xfId="5" applyNumberFormat="1" applyFont="1" applyBorder="1" applyProtection="1">
      <alignment horizontal="right"/>
      <protection locked="0"/>
    </xf>
    <xf numFmtId="164" fontId="10" fillId="0" borderId="12" xfId="0" applyNumberFormat="1" applyFont="1" applyBorder="1" applyProtection="1"/>
    <xf numFmtId="164" fontId="18" fillId="0" borderId="12" xfId="1" applyNumberFormat="1" applyFont="1" applyBorder="1" applyAlignment="1" applyProtection="1">
      <alignment vertical="top"/>
    </xf>
    <xf numFmtId="164" fontId="18" fillId="0" borderId="11" xfId="1" applyNumberFormat="1" applyFont="1" applyBorder="1" applyAlignment="1" applyProtection="1">
      <alignment vertical="top"/>
    </xf>
    <xf numFmtId="165" fontId="10" fillId="2" borderId="16" xfId="0" applyNumberFormat="1" applyFont="1" applyFill="1" applyBorder="1" applyProtection="1"/>
    <xf numFmtId="165" fontId="10" fillId="4" borderId="0" xfId="0" applyNumberFormat="1" applyFont="1" applyFill="1" applyBorder="1" applyProtection="1">
      <protection locked="0"/>
    </xf>
    <xf numFmtId="165" fontId="10" fillId="2" borderId="12" xfId="6" applyNumberFormat="1" applyFont="1" applyFill="1" applyBorder="1" applyAlignment="1" applyProtection="1">
      <alignment horizontal="right"/>
    </xf>
    <xf numFmtId="165" fontId="10" fillId="2" borderId="11" xfId="6" applyNumberFormat="1" applyFont="1" applyFill="1" applyBorder="1" applyAlignment="1" applyProtection="1">
      <alignment horizontal="right"/>
    </xf>
    <xf numFmtId="165" fontId="10" fillId="2" borderId="12" xfId="6" applyNumberFormat="1" applyFont="1" applyFill="1" applyBorder="1" applyAlignment="1" applyProtection="1">
      <alignment horizontal="right"/>
      <protection locked="0"/>
    </xf>
    <xf numFmtId="165" fontId="10" fillId="2" borderId="11" xfId="6" applyNumberFormat="1" applyFont="1" applyFill="1" applyBorder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165" fontId="10" fillId="2" borderId="12" xfId="0" applyNumberFormat="1" applyFont="1" applyFill="1" applyBorder="1" applyProtection="1"/>
    <xf numFmtId="165" fontId="10" fillId="2" borderId="11" xfId="0" applyNumberFormat="1" applyFont="1" applyFill="1" applyBorder="1" applyProtection="1"/>
    <xf numFmtId="0" fontId="17" fillId="0" borderId="2" xfId="3" applyFont="1" applyBorder="1" applyProtection="1">
      <alignment horizontal="center" vertical="center" wrapText="1"/>
      <protection locked="0"/>
    </xf>
    <xf numFmtId="165" fontId="10" fillId="2" borderId="14" xfId="0" applyNumberFormat="1" applyFont="1" applyFill="1" applyBorder="1" applyProtection="1">
      <protection locked="0"/>
    </xf>
    <xf numFmtId="165" fontId="10" fillId="4" borderId="25" xfId="0" applyNumberFormat="1" applyFont="1" applyFill="1" applyBorder="1" applyProtection="1">
      <protection locked="0"/>
    </xf>
    <xf numFmtId="165" fontId="10" fillId="4" borderId="24" xfId="0" applyNumberFormat="1" applyFont="1" applyFill="1" applyBorder="1" applyProtection="1">
      <protection locked="0"/>
    </xf>
    <xf numFmtId="165" fontId="10" fillId="2" borderId="10" xfId="0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/>
    <xf numFmtId="0" fontId="21" fillId="0" borderId="0" xfId="0" applyFont="1" applyBorder="1" applyProtection="1">
      <protection locked="0"/>
    </xf>
    <xf numFmtId="0" fontId="21" fillId="0" borderId="0" xfId="0" applyFont="1" applyBorder="1"/>
    <xf numFmtId="0" fontId="19" fillId="0" borderId="0" xfId="0" applyFont="1" applyFill="1"/>
    <xf numFmtId="0" fontId="19" fillId="0" borderId="0" xfId="0" applyFont="1" applyFill="1" applyBorder="1"/>
    <xf numFmtId="164" fontId="19" fillId="0" borderId="0" xfId="0" applyNumberFormat="1" applyFont="1" applyFill="1" applyBorder="1"/>
    <xf numFmtId="164" fontId="20" fillId="0" borderId="0" xfId="7" applyNumberFormat="1" applyFont="1" applyFill="1" applyBorder="1" applyAlignment="1" applyProtection="1">
      <alignment horizontal="right" vertical="center"/>
      <protection locked="0"/>
    </xf>
    <xf numFmtId="165" fontId="19" fillId="0" borderId="0" xfId="0" applyNumberFormat="1" applyFont="1" applyFill="1"/>
    <xf numFmtId="167" fontId="19" fillId="0" borderId="0" xfId="0" applyNumberFormat="1" applyFont="1" applyFill="1"/>
    <xf numFmtId="0" fontId="10" fillId="0" borderId="0" xfId="0" applyFont="1" applyFill="1" applyBorder="1" applyProtection="1">
      <protection locked="0"/>
    </xf>
    <xf numFmtId="0" fontId="10" fillId="0" borderId="0" xfId="0" applyFont="1" applyBorder="1" applyProtection="1">
      <protection locked="0"/>
    </xf>
    <xf numFmtId="164" fontId="10" fillId="0" borderId="10" xfId="4" applyNumberFormat="1" applyFont="1" applyFill="1" applyBorder="1" applyProtection="1">
      <alignment horizontal="right"/>
    </xf>
    <xf numFmtId="164" fontId="10" fillId="0" borderId="23" xfId="4" applyNumberFormat="1" applyFont="1" applyFill="1" applyBorder="1" applyProtection="1">
      <alignment horizontal="right"/>
    </xf>
    <xf numFmtId="166" fontId="10" fillId="0" borderId="0" xfId="4" applyNumberFormat="1" applyFont="1" applyFill="1" applyBorder="1" applyProtection="1">
      <alignment horizontal="right"/>
      <protection locked="0"/>
    </xf>
    <xf numFmtId="166" fontId="10" fillId="0" borderId="0" xfId="5" applyNumberFormat="1" applyFont="1" applyFill="1" applyBorder="1" applyProtection="1">
      <alignment horizontal="right"/>
      <protection locked="0"/>
    </xf>
    <xf numFmtId="165" fontId="10" fillId="2" borderId="12" xfId="0" applyNumberFormat="1" applyFont="1" applyFill="1" applyBorder="1" applyAlignment="1" applyProtection="1"/>
    <xf numFmtId="165" fontId="10" fillId="2" borderId="11" xfId="0" applyNumberFormat="1" applyFont="1" applyFill="1" applyBorder="1" applyAlignment="1" applyProtection="1"/>
    <xf numFmtId="165" fontId="0" fillId="0" borderId="0" xfId="0" applyNumberFormat="1"/>
    <xf numFmtId="165" fontId="10" fillId="0" borderId="0" xfId="0" applyNumberFormat="1" applyFont="1" applyProtection="1">
      <protection locked="0"/>
    </xf>
    <xf numFmtId="165" fontId="21" fillId="0" borderId="0" xfId="0" applyNumberFormat="1" applyFont="1" applyFill="1" applyProtection="1">
      <protection locked="0"/>
    </xf>
    <xf numFmtId="0" fontId="21" fillId="0" borderId="0" xfId="0" applyFont="1" applyFill="1"/>
    <xf numFmtId="165" fontId="21" fillId="0" borderId="0" xfId="0" applyNumberFormat="1" applyFont="1" applyFill="1" applyBorder="1" applyProtection="1">
      <protection locked="0"/>
    </xf>
    <xf numFmtId="165" fontId="19" fillId="0" borderId="0" xfId="0" applyNumberFormat="1" applyFont="1" applyFill="1" applyBorder="1"/>
    <xf numFmtId="165" fontId="0" fillId="0" borderId="0" xfId="0" applyNumberFormat="1" applyFill="1" applyBorder="1"/>
    <xf numFmtId="164" fontId="10" fillId="0" borderId="0" xfId="5" applyNumberFormat="1" applyFont="1" applyFill="1" applyBorder="1" applyProtection="1">
      <alignment horizontal="right"/>
    </xf>
    <xf numFmtId="164" fontId="10" fillId="3" borderId="16" xfId="5" applyNumberFormat="1" applyFont="1" applyFill="1" applyBorder="1" applyAlignment="1" applyProtection="1">
      <alignment horizontal="right"/>
      <protection locked="0"/>
    </xf>
    <xf numFmtId="164" fontId="10" fillId="0" borderId="0" xfId="0" applyNumberFormat="1" applyFont="1" applyProtection="1">
      <protection locked="0"/>
    </xf>
    <xf numFmtId="169" fontId="10" fillId="2" borderId="14" xfId="4" applyNumberFormat="1" applyFont="1" applyBorder="1" applyProtection="1">
      <alignment horizontal="right"/>
    </xf>
    <xf numFmtId="164" fontId="10" fillId="0" borderId="0" xfId="0" applyNumberFormat="1" applyFont="1" applyFill="1" applyBorder="1" applyProtection="1">
      <protection locked="0"/>
    </xf>
    <xf numFmtId="168" fontId="10" fillId="2" borderId="4" xfId="4" applyNumberFormat="1" applyFont="1" applyBorder="1" applyProtection="1">
      <alignment horizontal="right"/>
    </xf>
    <xf numFmtId="164" fontId="10" fillId="0" borderId="0" xfId="0" applyNumberFormat="1" applyFont="1" applyBorder="1" applyProtection="1">
      <protection locked="0"/>
    </xf>
    <xf numFmtId="165" fontId="23" fillId="0" borderId="0" xfId="0" applyNumberFormat="1" applyFont="1" applyFill="1" applyProtection="1">
      <protection locked="0"/>
    </xf>
    <xf numFmtId="165" fontId="23" fillId="0" borderId="0" xfId="0" applyNumberFormat="1" applyFont="1" applyFill="1" applyBorder="1" applyProtection="1">
      <protection locked="0"/>
    </xf>
    <xf numFmtId="0" fontId="25" fillId="0" borderId="0" xfId="0" applyFont="1"/>
    <xf numFmtId="0" fontId="24" fillId="0" borderId="0" xfId="8" applyFont="1" applyFill="1"/>
    <xf numFmtId="0" fontId="26" fillId="0" borderId="0" xfId="7" applyFont="1" applyAlignment="1" applyProtection="1">
      <alignment vertical="top" wrapText="1"/>
    </xf>
    <xf numFmtId="0" fontId="27" fillId="0" borderId="0" xfId="7" applyFont="1" applyAlignment="1" applyProtection="1">
      <alignment vertical="center" wrapText="1"/>
    </xf>
    <xf numFmtId="0" fontId="27" fillId="0" borderId="0" xfId="7" applyFont="1" applyProtection="1"/>
    <xf numFmtId="0" fontId="28" fillId="0" borderId="0" xfId="0" applyFont="1" applyProtection="1">
      <protection locked="0"/>
    </xf>
    <xf numFmtId="0" fontId="26" fillId="0" borderId="0" xfId="7" applyFont="1" applyAlignment="1" applyProtection="1">
      <alignment wrapText="1"/>
    </xf>
    <xf numFmtId="0" fontId="11" fillId="0" borderId="0" xfId="0" applyFont="1" applyFill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30" fillId="0" borderId="0" xfId="0" applyFont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17" fillId="0" borderId="2" xfId="3" applyFont="1" applyBorder="1" applyProtection="1">
      <alignment horizontal="center" vertical="center" wrapText="1"/>
      <protection locked="0"/>
    </xf>
    <xf numFmtId="0" fontId="17" fillId="0" borderId="4" xfId="3" applyFont="1" applyBorder="1" applyProtection="1">
      <alignment horizontal="center" vertical="center" wrapText="1"/>
      <protection locked="0"/>
    </xf>
    <xf numFmtId="0" fontId="17" fillId="0" borderId="5" xfId="3" applyFont="1" applyBorder="1" applyProtection="1">
      <alignment horizontal="center" vertical="center" wrapText="1"/>
      <protection locked="0"/>
    </xf>
    <xf numFmtId="0" fontId="13" fillId="4" borderId="0" xfId="6" applyFont="1" applyFill="1" applyBorder="1" applyAlignment="1" applyProtection="1">
      <alignment horizontal="center"/>
      <protection locked="0"/>
    </xf>
    <xf numFmtId="0" fontId="13" fillId="4" borderId="24" xfId="6" applyFont="1" applyFill="1" applyBorder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12" fillId="0" borderId="2" xfId="3" applyFont="1" applyBorder="1" applyProtection="1">
      <alignment horizontal="center" vertical="center" wrapText="1"/>
      <protection locked="0"/>
    </xf>
    <xf numFmtId="0" fontId="12" fillId="0" borderId="6" xfId="3" applyFont="1" applyBorder="1" applyProtection="1">
      <alignment horizontal="center" vertical="center" wrapText="1"/>
      <protection locked="0"/>
    </xf>
    <xf numFmtId="0" fontId="12" fillId="0" borderId="13" xfId="3" applyFont="1" applyBorder="1" applyAlignment="1" applyProtection="1">
      <alignment horizontal="center" vertical="center" wrapText="1"/>
      <protection locked="0"/>
    </xf>
    <xf numFmtId="0" fontId="12" fillId="0" borderId="19" xfId="3" applyFont="1" applyBorder="1" applyAlignment="1" applyProtection="1">
      <alignment horizontal="center" vertical="center" wrapText="1"/>
      <protection locked="0"/>
    </xf>
    <xf numFmtId="0" fontId="17" fillId="0" borderId="20" xfId="3" applyFont="1" applyBorder="1" applyProtection="1">
      <alignment horizontal="center" vertical="center" wrapText="1"/>
      <protection locked="0"/>
    </xf>
    <xf numFmtId="0" fontId="17" fillId="0" borderId="21" xfId="3" applyFont="1" applyBorder="1" applyProtection="1">
      <alignment horizontal="center" vertical="center" wrapText="1"/>
      <protection locked="0"/>
    </xf>
    <xf numFmtId="0" fontId="17" fillId="0" borderId="22" xfId="3" applyFont="1" applyBorder="1" applyProtection="1">
      <alignment horizontal="center" vertical="center" wrapText="1"/>
      <protection locked="0"/>
    </xf>
    <xf numFmtId="0" fontId="26" fillId="0" borderId="0" xfId="7" applyFont="1" applyAlignment="1" applyProtection="1">
      <alignment horizontal="left" vertical="top" wrapText="1"/>
    </xf>
    <xf numFmtId="0" fontId="26" fillId="0" borderId="0" xfId="7" applyFont="1" applyAlignment="1" applyProtection="1">
      <alignment horizontal="right" vertical="top" wrapText="1"/>
    </xf>
    <xf numFmtId="0" fontId="29" fillId="0" borderId="0" xfId="0" applyFont="1" applyFill="1" applyAlignment="1">
      <alignment horizontal="right" vertical="center" wrapText="1"/>
    </xf>
    <xf numFmtId="0" fontId="5" fillId="0" borderId="0" xfId="2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2" fillId="0" borderId="3" xfId="3" applyFont="1" applyBorder="1" applyAlignment="1" applyProtection="1">
      <alignment horizontal="center" vertical="center" wrapText="1"/>
      <protection locked="0"/>
    </xf>
    <xf numFmtId="0" fontId="12" fillId="0" borderId="7" xfId="3" applyFont="1" applyBorder="1" applyAlignment="1" applyProtection="1">
      <alignment horizontal="center" vertical="center" wrapText="1"/>
      <protection locked="0"/>
    </xf>
  </cellXfs>
  <cellStyles count="9">
    <cellStyle name="Гиперссылка" xfId="6" builtinId="8"/>
    <cellStyle name="Заголовок" xfId="2"/>
    <cellStyle name="ЗаголовокСтолбца" xfId="3"/>
    <cellStyle name="Значение" xfId="5"/>
    <cellStyle name="Обычный" xfId="0" builtinId="0"/>
    <cellStyle name="Обычный_FORM3.1" xfId="7"/>
    <cellStyle name="Обычный_Таблица П1.4. и П1.5. (2008 г 27.04.)" xfId="8"/>
    <cellStyle name="Финансовый" xfId="1" builtinId="3"/>
    <cellStyle name="Формул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"/>
  <sheetViews>
    <sheetView view="pageBreakPreview" topLeftCell="W1" zoomScale="85" zoomScaleNormal="70" zoomScaleSheetLayoutView="85" workbookViewId="0">
      <selection activeCell="AO12" sqref="AO12"/>
    </sheetView>
  </sheetViews>
  <sheetFormatPr defaultRowHeight="15" x14ac:dyDescent="0.25"/>
  <cols>
    <col min="1" max="1" width="6.85546875" style="3" customWidth="1"/>
    <col min="2" max="2" width="34.42578125" style="3" customWidth="1"/>
    <col min="3" max="17" width="7.7109375" style="3" customWidth="1"/>
    <col min="18" max="18" width="8.85546875" style="3" customWidth="1"/>
    <col min="19" max="27" width="7.7109375" style="3" customWidth="1"/>
    <col min="28" max="37" width="7.7109375" customWidth="1"/>
  </cols>
  <sheetData>
    <row r="1" spans="1:3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24"/>
      <c r="AA1" s="224"/>
      <c r="AH1" s="216" t="s">
        <v>77</v>
      </c>
    </row>
    <row r="2" spans="1:3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14"/>
      <c r="AA2" s="214"/>
      <c r="AH2" s="216" t="s">
        <v>73</v>
      </c>
    </row>
    <row r="3" spans="1:3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14"/>
      <c r="AA3" s="214"/>
      <c r="AH3" s="216" t="s">
        <v>74</v>
      </c>
    </row>
    <row r="4" spans="1:38" x14ac:dyDescent="0.25">
      <c r="A4" s="9"/>
      <c r="B4" s="10"/>
      <c r="C4" s="10"/>
      <c r="D4" s="10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225"/>
      <c r="AA4" s="226"/>
      <c r="AH4" s="216" t="s">
        <v>75</v>
      </c>
    </row>
    <row r="5" spans="1:38" x14ac:dyDescent="0.25">
      <c r="A5" s="227" t="s">
        <v>65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H5" s="217" t="s">
        <v>0</v>
      </c>
    </row>
    <row r="6" spans="1:38" ht="15.75" thickBot="1" x14ac:dyDescent="0.3">
      <c r="A6" s="11"/>
      <c r="B6" s="13"/>
      <c r="C6" s="13"/>
      <c r="D6" s="13"/>
      <c r="E6" s="13"/>
      <c r="F6" s="13"/>
      <c r="G6" s="1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K6" s="12" t="s">
        <v>55</v>
      </c>
    </row>
    <row r="7" spans="1:38" ht="33.75" customHeight="1" x14ac:dyDescent="0.25">
      <c r="A7" s="228" t="s">
        <v>1</v>
      </c>
      <c r="B7" s="230" t="s">
        <v>2</v>
      </c>
      <c r="C7" s="219" t="s">
        <v>3</v>
      </c>
      <c r="D7" s="220"/>
      <c r="E7" s="220"/>
      <c r="F7" s="220"/>
      <c r="G7" s="221"/>
      <c r="H7" s="219" t="s">
        <v>4</v>
      </c>
      <c r="I7" s="220"/>
      <c r="J7" s="220"/>
      <c r="K7" s="220"/>
      <c r="L7" s="221"/>
      <c r="M7" s="232" t="s">
        <v>5</v>
      </c>
      <c r="N7" s="233"/>
      <c r="O7" s="233"/>
      <c r="P7" s="233"/>
      <c r="Q7" s="234"/>
      <c r="R7" s="219" t="s">
        <v>6</v>
      </c>
      <c r="S7" s="220"/>
      <c r="T7" s="220"/>
      <c r="U7" s="220"/>
      <c r="V7" s="221"/>
      <c r="W7" s="219" t="s">
        <v>63</v>
      </c>
      <c r="X7" s="220"/>
      <c r="Y7" s="220"/>
      <c r="Z7" s="220"/>
      <c r="AA7" s="221"/>
      <c r="AB7" s="219" t="s">
        <v>64</v>
      </c>
      <c r="AC7" s="220"/>
      <c r="AD7" s="220"/>
      <c r="AE7" s="220"/>
      <c r="AF7" s="221"/>
      <c r="AG7" s="219" t="s">
        <v>7</v>
      </c>
      <c r="AH7" s="220"/>
      <c r="AI7" s="220"/>
      <c r="AJ7" s="220"/>
      <c r="AK7" s="221"/>
    </row>
    <row r="8" spans="1:38" ht="15.75" thickBot="1" x14ac:dyDescent="0.3">
      <c r="A8" s="229"/>
      <c r="B8" s="231"/>
      <c r="C8" s="140" t="s">
        <v>8</v>
      </c>
      <c r="D8" s="141" t="s">
        <v>9</v>
      </c>
      <c r="E8" s="141" t="s">
        <v>10</v>
      </c>
      <c r="F8" s="141" t="s">
        <v>11</v>
      </c>
      <c r="G8" s="142" t="s">
        <v>12</v>
      </c>
      <c r="H8" s="140" t="s">
        <v>8</v>
      </c>
      <c r="I8" s="141" t="s">
        <v>9</v>
      </c>
      <c r="J8" s="141" t="s">
        <v>10</v>
      </c>
      <c r="K8" s="141" t="s">
        <v>11</v>
      </c>
      <c r="L8" s="142" t="s">
        <v>12</v>
      </c>
      <c r="M8" s="140" t="s">
        <v>8</v>
      </c>
      <c r="N8" s="141" t="s">
        <v>9</v>
      </c>
      <c r="O8" s="141" t="s">
        <v>10</v>
      </c>
      <c r="P8" s="141" t="s">
        <v>11</v>
      </c>
      <c r="Q8" s="142" t="s">
        <v>12</v>
      </c>
      <c r="R8" s="140" t="s">
        <v>8</v>
      </c>
      <c r="S8" s="141" t="s">
        <v>9</v>
      </c>
      <c r="T8" s="141" t="s">
        <v>10</v>
      </c>
      <c r="U8" s="141" t="s">
        <v>11</v>
      </c>
      <c r="V8" s="142" t="s">
        <v>12</v>
      </c>
      <c r="W8" s="140" t="s">
        <v>8</v>
      </c>
      <c r="X8" s="141" t="s">
        <v>9</v>
      </c>
      <c r="Y8" s="141" t="s">
        <v>10</v>
      </c>
      <c r="Z8" s="141" t="s">
        <v>11</v>
      </c>
      <c r="AA8" s="142" t="s">
        <v>12</v>
      </c>
      <c r="AB8" s="140" t="s">
        <v>8</v>
      </c>
      <c r="AC8" s="141" t="s">
        <v>9</v>
      </c>
      <c r="AD8" s="141" t="s">
        <v>10</v>
      </c>
      <c r="AE8" s="141" t="s">
        <v>11</v>
      </c>
      <c r="AF8" s="142" t="s">
        <v>12</v>
      </c>
      <c r="AG8" s="140" t="s">
        <v>8</v>
      </c>
      <c r="AH8" s="141" t="s">
        <v>9</v>
      </c>
      <c r="AI8" s="141" t="s">
        <v>10</v>
      </c>
      <c r="AJ8" s="141" t="s">
        <v>11</v>
      </c>
      <c r="AK8" s="142" t="s">
        <v>12</v>
      </c>
    </row>
    <row r="9" spans="1:38" ht="15.75" thickBot="1" x14ac:dyDescent="0.3">
      <c r="A9" s="14">
        <v>1</v>
      </c>
      <c r="B9" s="36">
        <v>2</v>
      </c>
      <c r="C9" s="143">
        <v>3</v>
      </c>
      <c r="D9" s="144">
        <v>4</v>
      </c>
      <c r="E9" s="144">
        <v>5</v>
      </c>
      <c r="F9" s="144">
        <v>6</v>
      </c>
      <c r="G9" s="145">
        <v>7</v>
      </c>
      <c r="H9" s="143">
        <v>8</v>
      </c>
      <c r="I9" s="144">
        <v>9</v>
      </c>
      <c r="J9" s="144">
        <v>10</v>
      </c>
      <c r="K9" s="144">
        <v>11</v>
      </c>
      <c r="L9" s="145">
        <v>12</v>
      </c>
      <c r="M9" s="143">
        <v>13</v>
      </c>
      <c r="N9" s="144">
        <v>14</v>
      </c>
      <c r="O9" s="144">
        <v>15</v>
      </c>
      <c r="P9" s="144">
        <v>16</v>
      </c>
      <c r="Q9" s="145">
        <v>17</v>
      </c>
      <c r="R9" s="143">
        <v>18</v>
      </c>
      <c r="S9" s="144">
        <v>19</v>
      </c>
      <c r="T9" s="144">
        <v>20</v>
      </c>
      <c r="U9" s="144">
        <v>21</v>
      </c>
      <c r="V9" s="145">
        <v>22</v>
      </c>
      <c r="W9" s="143">
        <v>23</v>
      </c>
      <c r="X9" s="144">
        <v>24</v>
      </c>
      <c r="Y9" s="144">
        <v>25</v>
      </c>
      <c r="Z9" s="144">
        <v>26</v>
      </c>
      <c r="AA9" s="145">
        <v>27</v>
      </c>
      <c r="AB9" s="143">
        <v>23</v>
      </c>
      <c r="AC9" s="144">
        <v>24</v>
      </c>
      <c r="AD9" s="144">
        <v>25</v>
      </c>
      <c r="AE9" s="144">
        <v>26</v>
      </c>
      <c r="AF9" s="145">
        <v>27</v>
      </c>
      <c r="AG9" s="143">
        <v>23</v>
      </c>
      <c r="AH9" s="144">
        <v>24</v>
      </c>
      <c r="AI9" s="144">
        <v>25</v>
      </c>
      <c r="AJ9" s="144">
        <v>26</v>
      </c>
      <c r="AK9" s="145">
        <v>27</v>
      </c>
    </row>
    <row r="10" spans="1:38" x14ac:dyDescent="0.25">
      <c r="A10" s="41" t="s">
        <v>13</v>
      </c>
      <c r="B10" s="42" t="s">
        <v>56</v>
      </c>
      <c r="C10" s="43">
        <f>C20+C22+C23</f>
        <v>0</v>
      </c>
      <c r="D10" s="44">
        <f>D16+D17+D18+D19</f>
        <v>0</v>
      </c>
      <c r="E10" s="44">
        <f>E11+E16+E17+E18+E19</f>
        <v>0</v>
      </c>
      <c r="F10" s="44">
        <f>F11+F16+F17+F18+F19</f>
        <v>0</v>
      </c>
      <c r="G10" s="45">
        <f>G11+G16+G17+G18+G19</f>
        <v>0</v>
      </c>
      <c r="H10" s="43">
        <f>H20+H22+H23</f>
        <v>3.7154000000000003</v>
      </c>
      <c r="I10" s="44">
        <f>I16+I17+I18+I19</f>
        <v>0</v>
      </c>
      <c r="J10" s="44">
        <f>J11+J16+J17+J18+J19</f>
        <v>0</v>
      </c>
      <c r="K10" s="44">
        <f>K11+K16+K17+K18+K19</f>
        <v>3.7154000000000003</v>
      </c>
      <c r="L10" s="45">
        <f>L11+L16+L17+L18+L19</f>
        <v>2.7765175200000001</v>
      </c>
      <c r="M10" s="43">
        <f>M20+M22+M23</f>
        <v>0</v>
      </c>
      <c r="N10" s="44">
        <f>N16+N17+N18+N19</f>
        <v>0</v>
      </c>
      <c r="O10" s="44">
        <f>O11+O16+O17+O18+O19</f>
        <v>0</v>
      </c>
      <c r="P10" s="44">
        <f>P11+P16+P17+P18+P19</f>
        <v>0</v>
      </c>
      <c r="Q10" s="45">
        <f>Q11+Q16+Q17+Q18+Q19</f>
        <v>0</v>
      </c>
      <c r="R10" s="43">
        <f>R20+R22+R23</f>
        <v>3.9009999999999998</v>
      </c>
      <c r="S10" s="44">
        <f>S16+S17+S18+S19</f>
        <v>0</v>
      </c>
      <c r="T10" s="44">
        <f>T11+T16+T17+T18+T19</f>
        <v>0</v>
      </c>
      <c r="U10" s="44">
        <f>U11+U16+U17+U18+U19</f>
        <v>3.9010000000000002</v>
      </c>
      <c r="V10" s="45">
        <f>V11+V16+V17+V18+V19</f>
        <v>2.9497588000000001</v>
      </c>
      <c r="W10" s="77">
        <f>W20+W22+W23</f>
        <v>1.8706999999999998</v>
      </c>
      <c r="X10" s="78">
        <f>X16+X17+X18+X19</f>
        <v>0</v>
      </c>
      <c r="Y10" s="78">
        <f>Y11+Y16+Y17+Y18+Y19</f>
        <v>0</v>
      </c>
      <c r="Z10" s="78">
        <f>Z11+Z16+Z17+Z18+Z19</f>
        <v>1.8706999999999998</v>
      </c>
      <c r="AA10" s="79">
        <f>AA11+AA16+AA17+AA18+AA19</f>
        <v>1.7170131599999998</v>
      </c>
      <c r="AB10" s="77">
        <f>AB20+AB22+AB23</f>
        <v>2.2191000000000001</v>
      </c>
      <c r="AC10" s="78">
        <f>AC16+AC17+AC18+AC19</f>
        <v>0</v>
      </c>
      <c r="AD10" s="78">
        <f>AD11+AD16+AD17+AD18+AD19</f>
        <v>0</v>
      </c>
      <c r="AE10" s="78">
        <f>AE11+AE16+AE17+AE18+AE19</f>
        <v>2.2191000000000001</v>
      </c>
      <c r="AF10" s="79">
        <f>AF11+AF16+AF17+AF18+AF19</f>
        <v>2.05336608</v>
      </c>
      <c r="AG10" s="77">
        <f>AG20+AG22+AG23</f>
        <v>4.0898000000000003</v>
      </c>
      <c r="AH10" s="78">
        <f>AH16+AH17+AH18+AH19</f>
        <v>0</v>
      </c>
      <c r="AI10" s="78">
        <f>AI11+AI16+AI17+AI18+AI19</f>
        <v>0</v>
      </c>
      <c r="AJ10" s="78">
        <f>AJ11+AJ16+AJ17+AJ18+AJ19</f>
        <v>4.0898000000000003</v>
      </c>
      <c r="AK10" s="79">
        <f>AK11+AK16+AK17+AK18+AK19</f>
        <v>3.77034424</v>
      </c>
    </row>
    <row r="11" spans="1:38" x14ac:dyDescent="0.25">
      <c r="A11" s="46" t="s">
        <v>15</v>
      </c>
      <c r="B11" s="47" t="s">
        <v>16</v>
      </c>
      <c r="C11" s="48" t="s">
        <v>17</v>
      </c>
      <c r="D11" s="49" t="s">
        <v>17</v>
      </c>
      <c r="E11" s="50">
        <f>E13</f>
        <v>0</v>
      </c>
      <c r="F11" s="50">
        <f>F13+F14</f>
        <v>0</v>
      </c>
      <c r="G11" s="51">
        <f>G13+G14+G15</f>
        <v>0</v>
      </c>
      <c r="H11" s="48" t="s">
        <v>17</v>
      </c>
      <c r="I11" s="49" t="s">
        <v>17</v>
      </c>
      <c r="J11" s="50">
        <f>J13</f>
        <v>0</v>
      </c>
      <c r="K11" s="50">
        <f>K13+K14</f>
        <v>0</v>
      </c>
      <c r="L11" s="51">
        <f>L13+L14+L15</f>
        <v>2.7765175200000001</v>
      </c>
      <c r="M11" s="48" t="s">
        <v>17</v>
      </c>
      <c r="N11" s="49" t="s">
        <v>17</v>
      </c>
      <c r="O11" s="50">
        <f>O13</f>
        <v>0</v>
      </c>
      <c r="P11" s="50">
        <f>P13+P14</f>
        <v>0</v>
      </c>
      <c r="Q11" s="51">
        <f>Q13+Q14+Q15</f>
        <v>0</v>
      </c>
      <c r="R11" s="48" t="s">
        <v>17</v>
      </c>
      <c r="S11" s="49" t="s">
        <v>17</v>
      </c>
      <c r="T11" s="50">
        <f>T13</f>
        <v>0</v>
      </c>
      <c r="U11" s="50">
        <f>U13+U14</f>
        <v>0</v>
      </c>
      <c r="V11" s="51">
        <f>V13+V14+V15</f>
        <v>2.9497588000000001</v>
      </c>
      <c r="W11" s="80" t="s">
        <v>17</v>
      </c>
      <c r="X11" s="81" t="s">
        <v>17</v>
      </c>
      <c r="Y11" s="82">
        <f>Y13</f>
        <v>0</v>
      </c>
      <c r="Z11" s="82">
        <f>Z13+Z14</f>
        <v>0</v>
      </c>
      <c r="AA11" s="83">
        <f>AA13+AA14+AA15</f>
        <v>1.7170131599999998</v>
      </c>
      <c r="AB11" s="80" t="s">
        <v>17</v>
      </c>
      <c r="AC11" s="81" t="s">
        <v>17</v>
      </c>
      <c r="AD11" s="82">
        <f>AD13</f>
        <v>0</v>
      </c>
      <c r="AE11" s="82">
        <f>AE13+AE14</f>
        <v>0</v>
      </c>
      <c r="AF11" s="83">
        <f>AF13+AF14+AF15</f>
        <v>2.05336608</v>
      </c>
      <c r="AG11" s="80" t="s">
        <v>17</v>
      </c>
      <c r="AH11" s="81" t="s">
        <v>17</v>
      </c>
      <c r="AI11" s="82">
        <f>AI13</f>
        <v>0</v>
      </c>
      <c r="AJ11" s="82">
        <f>AJ13+AJ14</f>
        <v>0</v>
      </c>
      <c r="AK11" s="83">
        <f>AK13+AK14+AK15</f>
        <v>3.77034424</v>
      </c>
    </row>
    <row r="12" spans="1:38" x14ac:dyDescent="0.25">
      <c r="A12" s="46"/>
      <c r="B12" s="47" t="s">
        <v>18</v>
      </c>
      <c r="C12" s="48" t="s">
        <v>17</v>
      </c>
      <c r="D12" s="52" t="s">
        <v>17</v>
      </c>
      <c r="E12" s="52" t="s">
        <v>17</v>
      </c>
      <c r="F12" s="52" t="s">
        <v>17</v>
      </c>
      <c r="G12" s="53" t="s">
        <v>17</v>
      </c>
      <c r="H12" s="48" t="s">
        <v>17</v>
      </c>
      <c r="I12" s="52" t="s">
        <v>17</v>
      </c>
      <c r="J12" s="52" t="s">
        <v>17</v>
      </c>
      <c r="K12" s="52" t="s">
        <v>17</v>
      </c>
      <c r="L12" s="53" t="s">
        <v>17</v>
      </c>
      <c r="M12" s="48" t="s">
        <v>17</v>
      </c>
      <c r="N12" s="52" t="s">
        <v>17</v>
      </c>
      <c r="O12" s="52" t="s">
        <v>17</v>
      </c>
      <c r="P12" s="52" t="s">
        <v>17</v>
      </c>
      <c r="Q12" s="53" t="s">
        <v>17</v>
      </c>
      <c r="R12" s="48" t="s">
        <v>17</v>
      </c>
      <c r="S12" s="52" t="s">
        <v>17</v>
      </c>
      <c r="T12" s="52" t="s">
        <v>17</v>
      </c>
      <c r="U12" s="52" t="s">
        <v>17</v>
      </c>
      <c r="V12" s="53" t="s">
        <v>17</v>
      </c>
      <c r="W12" s="80" t="s">
        <v>17</v>
      </c>
      <c r="X12" s="84" t="s">
        <v>17</v>
      </c>
      <c r="Y12" s="84" t="s">
        <v>17</v>
      </c>
      <c r="Z12" s="84" t="s">
        <v>17</v>
      </c>
      <c r="AA12" s="85" t="s">
        <v>17</v>
      </c>
      <c r="AB12" s="80" t="s">
        <v>17</v>
      </c>
      <c r="AC12" s="84" t="s">
        <v>17</v>
      </c>
      <c r="AD12" s="84" t="s">
        <v>17</v>
      </c>
      <c r="AE12" s="84" t="s">
        <v>17</v>
      </c>
      <c r="AF12" s="85" t="s">
        <v>17</v>
      </c>
      <c r="AG12" s="80" t="s">
        <v>17</v>
      </c>
      <c r="AH12" s="84" t="s">
        <v>17</v>
      </c>
      <c r="AI12" s="84" t="s">
        <v>17</v>
      </c>
      <c r="AJ12" s="84" t="s">
        <v>17</v>
      </c>
      <c r="AK12" s="85" t="s">
        <v>17</v>
      </c>
    </row>
    <row r="13" spans="1:38" x14ac:dyDescent="0.25">
      <c r="A13" s="46" t="s">
        <v>19</v>
      </c>
      <c r="B13" s="47" t="s">
        <v>9</v>
      </c>
      <c r="C13" s="48" t="s">
        <v>17</v>
      </c>
      <c r="D13" s="54" t="s">
        <v>17</v>
      </c>
      <c r="E13" s="55"/>
      <c r="F13" s="56">
        <f>D10-D20-D22-D23-E13-G13</f>
        <v>0</v>
      </c>
      <c r="G13" s="57"/>
      <c r="H13" s="48" t="s">
        <v>17</v>
      </c>
      <c r="I13" s="54" t="s">
        <v>17</v>
      </c>
      <c r="J13" s="55"/>
      <c r="K13" s="56">
        <f>I10-I20-I22-I23-J13-L13</f>
        <v>0</v>
      </c>
      <c r="L13" s="57"/>
      <c r="M13" s="48" t="s">
        <v>17</v>
      </c>
      <c r="N13" s="54" t="s">
        <v>17</v>
      </c>
      <c r="O13" s="55"/>
      <c r="P13" s="56">
        <f>N10-N20-N22-N23-O13-Q13</f>
        <v>0</v>
      </c>
      <c r="Q13" s="57"/>
      <c r="R13" s="48" t="s">
        <v>17</v>
      </c>
      <c r="S13" s="54" t="s">
        <v>17</v>
      </c>
      <c r="T13" s="55"/>
      <c r="U13" s="56">
        <f>S10-S20-S22-S23-T13-V13</f>
        <v>0</v>
      </c>
      <c r="V13" s="57"/>
      <c r="W13" s="80" t="s">
        <v>17</v>
      </c>
      <c r="X13" s="86" t="s">
        <v>17</v>
      </c>
      <c r="Y13" s="87"/>
      <c r="Z13" s="88">
        <f>X10-X20-X22-X23-Y13-AA13</f>
        <v>0</v>
      </c>
      <c r="AA13" s="89"/>
      <c r="AB13" s="80" t="s">
        <v>17</v>
      </c>
      <c r="AC13" s="86" t="s">
        <v>17</v>
      </c>
      <c r="AD13" s="87"/>
      <c r="AE13" s="88">
        <f>AC10-AC20-AC22-AC23-AD13-AF13</f>
        <v>0</v>
      </c>
      <c r="AF13" s="89"/>
      <c r="AG13" s="80" t="s">
        <v>17</v>
      </c>
      <c r="AH13" s="86" t="s">
        <v>17</v>
      </c>
      <c r="AI13" s="87"/>
      <c r="AJ13" s="88">
        <f>AH10-AH20-AH22-AH23-AI13-AK13</f>
        <v>0</v>
      </c>
      <c r="AK13" s="89"/>
    </row>
    <row r="14" spans="1:38" x14ac:dyDescent="0.25">
      <c r="A14" s="46" t="s">
        <v>20</v>
      </c>
      <c r="B14" s="47" t="s">
        <v>10</v>
      </c>
      <c r="C14" s="48" t="s">
        <v>17</v>
      </c>
      <c r="D14" s="54" t="s">
        <v>17</v>
      </c>
      <c r="E14" s="54" t="s">
        <v>17</v>
      </c>
      <c r="F14" s="56">
        <f>E10-E20-E22-E23-G14</f>
        <v>0</v>
      </c>
      <c r="G14" s="57"/>
      <c r="H14" s="48" t="s">
        <v>17</v>
      </c>
      <c r="I14" s="54" t="s">
        <v>17</v>
      </c>
      <c r="J14" s="54" t="s">
        <v>17</v>
      </c>
      <c r="K14" s="56">
        <f>J10-J20-J22-J23-L14</f>
        <v>0</v>
      </c>
      <c r="L14" s="57"/>
      <c r="M14" s="48" t="s">
        <v>17</v>
      </c>
      <c r="N14" s="54" t="s">
        <v>17</v>
      </c>
      <c r="O14" s="54" t="s">
        <v>17</v>
      </c>
      <c r="P14" s="56">
        <f>O10-O20-O22-O23-Q14</f>
        <v>0</v>
      </c>
      <c r="Q14" s="57"/>
      <c r="R14" s="48" t="s">
        <v>17</v>
      </c>
      <c r="S14" s="54" t="s">
        <v>17</v>
      </c>
      <c r="T14" s="54" t="s">
        <v>17</v>
      </c>
      <c r="U14" s="56">
        <f>T10-T20-T22-T23-V14</f>
        <v>0</v>
      </c>
      <c r="V14" s="57"/>
      <c r="W14" s="80" t="s">
        <v>17</v>
      </c>
      <c r="X14" s="86" t="s">
        <v>17</v>
      </c>
      <c r="Y14" s="86" t="s">
        <v>17</v>
      </c>
      <c r="Z14" s="88">
        <f>Y10-Y20-Y22-Y23-AA14</f>
        <v>0</v>
      </c>
      <c r="AA14" s="89"/>
      <c r="AB14" s="80" t="s">
        <v>17</v>
      </c>
      <c r="AC14" s="86" t="s">
        <v>17</v>
      </c>
      <c r="AD14" s="86" t="s">
        <v>17</v>
      </c>
      <c r="AE14" s="88">
        <f>AD10-AD20-AD22-AD23-AF14</f>
        <v>0</v>
      </c>
      <c r="AF14" s="89"/>
      <c r="AG14" s="80" t="s">
        <v>17</v>
      </c>
      <c r="AH14" s="86" t="s">
        <v>17</v>
      </c>
      <c r="AI14" s="86" t="s">
        <v>17</v>
      </c>
      <c r="AJ14" s="88">
        <f>AI10-AI20-AI22-AI23-AK14</f>
        <v>0</v>
      </c>
      <c r="AK14" s="89"/>
    </row>
    <row r="15" spans="1:38" x14ac:dyDescent="0.25">
      <c r="A15" s="46" t="s">
        <v>21</v>
      </c>
      <c r="B15" s="47" t="s">
        <v>11</v>
      </c>
      <c r="C15" s="48" t="s">
        <v>17</v>
      </c>
      <c r="D15" s="54" t="s">
        <v>17</v>
      </c>
      <c r="E15" s="54" t="s">
        <v>17</v>
      </c>
      <c r="F15" s="54" t="s">
        <v>17</v>
      </c>
      <c r="G15" s="58">
        <f>F10-F20-F22-F23</f>
        <v>0</v>
      </c>
      <c r="H15" s="48" t="s">
        <v>17</v>
      </c>
      <c r="I15" s="54" t="s">
        <v>17</v>
      </c>
      <c r="J15" s="54" t="s">
        <v>17</v>
      </c>
      <c r="K15" s="54" t="s">
        <v>17</v>
      </c>
      <c r="L15" s="58">
        <f>K10-K20-K22-K23</f>
        <v>2.7765175200000001</v>
      </c>
      <c r="M15" s="48" t="s">
        <v>17</v>
      </c>
      <c r="N15" s="54" t="s">
        <v>17</v>
      </c>
      <c r="O15" s="54" t="s">
        <v>17</v>
      </c>
      <c r="P15" s="54" t="s">
        <v>17</v>
      </c>
      <c r="Q15" s="58">
        <f>P10-P20-P22-P23</f>
        <v>0</v>
      </c>
      <c r="R15" s="48" t="s">
        <v>17</v>
      </c>
      <c r="S15" s="54" t="s">
        <v>17</v>
      </c>
      <c r="T15" s="54" t="s">
        <v>17</v>
      </c>
      <c r="U15" s="54" t="s">
        <v>17</v>
      </c>
      <c r="V15" s="58">
        <f>U10-U20-U22-U23</f>
        <v>2.9497588000000001</v>
      </c>
      <c r="W15" s="80" t="s">
        <v>17</v>
      </c>
      <c r="X15" s="86" t="s">
        <v>17</v>
      </c>
      <c r="Y15" s="86" t="s">
        <v>17</v>
      </c>
      <c r="Z15" s="86" t="s">
        <v>17</v>
      </c>
      <c r="AA15" s="90">
        <f>Z10-Z20-Z22-Z23</f>
        <v>1.7170131599999998</v>
      </c>
      <c r="AB15" s="80" t="s">
        <v>17</v>
      </c>
      <c r="AC15" s="86" t="s">
        <v>17</v>
      </c>
      <c r="AD15" s="86" t="s">
        <v>17</v>
      </c>
      <c r="AE15" s="86" t="s">
        <v>17</v>
      </c>
      <c r="AF15" s="90">
        <f>AE10-AE20-AE22-AE23</f>
        <v>2.05336608</v>
      </c>
      <c r="AG15" s="80" t="s">
        <v>17</v>
      </c>
      <c r="AH15" s="86" t="s">
        <v>17</v>
      </c>
      <c r="AI15" s="86" t="s">
        <v>17</v>
      </c>
      <c r="AJ15" s="86" t="s">
        <v>17</v>
      </c>
      <c r="AK15" s="90">
        <f>AJ10-AJ20-AJ22-AJ23</f>
        <v>3.77034424</v>
      </c>
    </row>
    <row r="16" spans="1:38" x14ac:dyDescent="0.25">
      <c r="A16" s="46" t="s">
        <v>22</v>
      </c>
      <c r="B16" s="47" t="s">
        <v>23</v>
      </c>
      <c r="C16" s="59">
        <f>SUM(D16:G16)</f>
        <v>0</v>
      </c>
      <c r="D16" s="60"/>
      <c r="E16" s="60"/>
      <c r="F16" s="60"/>
      <c r="G16" s="57"/>
      <c r="H16" s="59">
        <f>SUM(I16:L16)</f>
        <v>0</v>
      </c>
      <c r="I16" s="60"/>
      <c r="J16" s="60"/>
      <c r="K16" s="60"/>
      <c r="L16" s="60"/>
      <c r="M16" s="59">
        <f>SUM(N16:Q16)</f>
        <v>0</v>
      </c>
      <c r="N16" s="60"/>
      <c r="O16" s="60"/>
      <c r="P16" s="60"/>
      <c r="Q16" s="57"/>
      <c r="R16" s="59">
        <f>SUM(S16:V16)</f>
        <v>0</v>
      </c>
      <c r="S16" s="60"/>
      <c r="T16" s="60"/>
      <c r="U16" s="60"/>
      <c r="V16" s="57"/>
      <c r="W16" s="91">
        <f>SUM(X16:AA16)</f>
        <v>0</v>
      </c>
      <c r="X16" s="92"/>
      <c r="Y16" s="92"/>
      <c r="Z16" s="92"/>
      <c r="AA16" s="89"/>
      <c r="AB16" s="91">
        <f>SUM(AC16:AF16)</f>
        <v>0</v>
      </c>
      <c r="AC16" s="92"/>
      <c r="AD16" s="92"/>
      <c r="AE16" s="92"/>
      <c r="AF16" s="89"/>
      <c r="AG16" s="91">
        <f>SUM(AH16:AK16)</f>
        <v>0</v>
      </c>
      <c r="AH16" s="92">
        <v>0</v>
      </c>
      <c r="AI16" s="92"/>
      <c r="AJ16" s="92"/>
      <c r="AK16" s="92"/>
      <c r="AL16" s="191"/>
    </row>
    <row r="17" spans="1:41" x14ac:dyDescent="0.25">
      <c r="A17" s="46" t="s">
        <v>24</v>
      </c>
      <c r="B17" s="47" t="s">
        <v>25</v>
      </c>
      <c r="C17" s="59">
        <f>SUM(D17:G17)</f>
        <v>0</v>
      </c>
      <c r="D17" s="61"/>
      <c r="E17" s="61"/>
      <c r="F17" s="61"/>
      <c r="G17" s="57"/>
      <c r="H17" s="59">
        <f>SUM(I17:L17)</f>
        <v>0</v>
      </c>
      <c r="I17" s="60"/>
      <c r="J17" s="60"/>
      <c r="K17" s="60"/>
      <c r="L17" s="60"/>
      <c r="M17" s="59">
        <f>SUM(N17:Q17)</f>
        <v>0</v>
      </c>
      <c r="N17" s="61"/>
      <c r="O17" s="61"/>
      <c r="P17" s="61"/>
      <c r="Q17" s="57"/>
      <c r="R17" s="59">
        <f>SUM(S17:V17)</f>
        <v>0</v>
      </c>
      <c r="S17" s="60"/>
      <c r="T17" s="61"/>
      <c r="U17" s="61"/>
      <c r="V17" s="57"/>
      <c r="W17" s="91">
        <f>SUM(X17:AA17)</f>
        <v>0</v>
      </c>
      <c r="X17" s="92"/>
      <c r="Y17" s="92"/>
      <c r="Z17" s="92"/>
      <c r="AA17" s="89"/>
      <c r="AB17" s="91">
        <f>SUM(AC17:AF17)</f>
        <v>0</v>
      </c>
      <c r="AC17" s="92"/>
      <c r="AD17" s="92"/>
      <c r="AE17" s="92"/>
      <c r="AF17" s="89"/>
      <c r="AG17" s="91">
        <f>SUM(AH17:AK17)</f>
        <v>0</v>
      </c>
      <c r="AH17" s="92"/>
      <c r="AI17" s="92"/>
      <c r="AJ17" s="92"/>
      <c r="AK17" s="92"/>
    </row>
    <row r="18" spans="1:41" x14ac:dyDescent="0.25">
      <c r="A18" s="46" t="s">
        <v>26</v>
      </c>
      <c r="B18" s="47" t="s">
        <v>27</v>
      </c>
      <c r="C18" s="59">
        <f>SUM(D18:G18)</f>
        <v>0</v>
      </c>
      <c r="D18" s="61"/>
      <c r="E18" s="61"/>
      <c r="F18" s="60"/>
      <c r="G18" s="57"/>
      <c r="H18" s="59">
        <f>SUM(I18:L18)</f>
        <v>3.6440000000000001</v>
      </c>
      <c r="I18" s="60"/>
      <c r="J18" s="60"/>
      <c r="K18" s="60">
        <v>3.6440000000000001</v>
      </c>
      <c r="L18" s="60"/>
      <c r="M18" s="59">
        <f>SUM(N18:Q18)</f>
        <v>0</v>
      </c>
      <c r="N18" s="61"/>
      <c r="O18" s="61"/>
      <c r="P18" s="61"/>
      <c r="Q18" s="57"/>
      <c r="R18" s="59">
        <f>SUM(S18:V18)</f>
        <v>3.8260000000000001</v>
      </c>
      <c r="S18" s="199"/>
      <c r="T18" s="60"/>
      <c r="U18" s="60">
        <v>3.8260000000000001</v>
      </c>
      <c r="V18" s="57"/>
      <c r="W18" s="91">
        <f>SUM(X18:AA18)</f>
        <v>1.8293999999999999</v>
      </c>
      <c r="X18" s="92"/>
      <c r="Y18" s="92"/>
      <c r="Z18" s="92">
        <v>1.8293999999999999</v>
      </c>
      <c r="AA18" s="89"/>
      <c r="AB18" s="91">
        <f>SUM(AC18:AF18)</f>
        <v>2.1876000000000002</v>
      </c>
      <c r="AC18" s="92"/>
      <c r="AD18" s="92"/>
      <c r="AE18" s="92">
        <v>2.1876000000000002</v>
      </c>
      <c r="AF18" s="89"/>
      <c r="AG18" s="91">
        <f>SUM(AH18:AK18)</f>
        <v>4.0170000000000003</v>
      </c>
      <c r="AH18" s="92"/>
      <c r="AI18" s="92"/>
      <c r="AJ18" s="92">
        <v>4.0170000000000003</v>
      </c>
      <c r="AK18" s="92"/>
      <c r="AM18" s="191"/>
      <c r="AO18" s="191"/>
    </row>
    <row r="19" spans="1:41" x14ac:dyDescent="0.25">
      <c r="A19" s="46" t="s">
        <v>28</v>
      </c>
      <c r="B19" s="47" t="s">
        <v>29</v>
      </c>
      <c r="C19" s="59">
        <f>SUM(D19:G19)</f>
        <v>0</v>
      </c>
      <c r="D19" s="61"/>
      <c r="E19" s="61"/>
      <c r="F19" s="61"/>
      <c r="G19" s="57"/>
      <c r="H19" s="59">
        <f>SUM(I19:L19)</f>
        <v>7.1400000000000005E-2</v>
      </c>
      <c r="I19" s="60"/>
      <c r="J19" s="60"/>
      <c r="K19" s="60">
        <v>7.1400000000000005E-2</v>
      </c>
      <c r="L19" s="60"/>
      <c r="M19" s="59">
        <f>SUM(N19:Q19)</f>
        <v>0</v>
      </c>
      <c r="N19" s="61"/>
      <c r="O19" s="61"/>
      <c r="P19" s="61"/>
      <c r="Q19" s="57"/>
      <c r="R19" s="59">
        <f>SUM(S19:V19)</f>
        <v>7.4999999999999997E-2</v>
      </c>
      <c r="S19" s="199"/>
      <c r="T19" s="61"/>
      <c r="U19" s="60">
        <v>7.4999999999999997E-2</v>
      </c>
      <c r="V19" s="57"/>
      <c r="W19" s="91">
        <f>SUM(X19:AA19)</f>
        <v>4.1300000000000003E-2</v>
      </c>
      <c r="X19" s="92"/>
      <c r="Y19" s="92"/>
      <c r="Z19" s="92">
        <v>4.1300000000000003E-2</v>
      </c>
      <c r="AA19" s="89"/>
      <c r="AB19" s="91">
        <f>SUM(AC19:AF19)</f>
        <v>3.15E-2</v>
      </c>
      <c r="AC19" s="92"/>
      <c r="AD19" s="92"/>
      <c r="AE19" s="92">
        <v>3.15E-2</v>
      </c>
      <c r="AF19" s="89"/>
      <c r="AG19" s="91">
        <f>SUM(AH19:AK19)</f>
        <v>7.2800000000000004E-2</v>
      </c>
      <c r="AH19" s="92"/>
      <c r="AI19" s="92"/>
      <c r="AJ19" s="92">
        <v>7.2800000000000004E-2</v>
      </c>
      <c r="AK19" s="92"/>
    </row>
    <row r="20" spans="1:41" x14ac:dyDescent="0.25">
      <c r="A20" s="46" t="s">
        <v>30</v>
      </c>
      <c r="B20" s="47" t="s">
        <v>57</v>
      </c>
      <c r="C20" s="59">
        <f>SUM(D20:G20)</f>
        <v>0</v>
      </c>
      <c r="D20" s="50">
        <f>D10*D21/100</f>
        <v>0</v>
      </c>
      <c r="E20" s="50">
        <f>E10*E21/100</f>
        <v>0</v>
      </c>
      <c r="F20" s="50">
        <f>F10*F21/100</f>
        <v>0</v>
      </c>
      <c r="G20" s="51">
        <f>G10*G21/100</f>
        <v>0</v>
      </c>
      <c r="H20" s="59">
        <f>SUM(I20:L20)</f>
        <v>0.42923530370399998</v>
      </c>
      <c r="I20" s="50">
        <f>I10*I21/100</f>
        <v>0</v>
      </c>
      <c r="J20" s="50">
        <f>J10*J21/100</f>
        <v>0</v>
      </c>
      <c r="K20" s="50">
        <f>K10*K21/100</f>
        <v>0.22738248000000003</v>
      </c>
      <c r="L20" s="51">
        <f>L10*L21/100</f>
        <v>0.20185282370399998</v>
      </c>
      <c r="M20" s="59">
        <f>SUM(N20:Q20)</f>
        <v>0</v>
      </c>
      <c r="N20" s="50">
        <f>N10*N21/100</f>
        <v>0</v>
      </c>
      <c r="O20" s="50">
        <f>O10*O21/100</f>
        <v>0</v>
      </c>
      <c r="P20" s="50">
        <f>P10*P21/100</f>
        <v>0</v>
      </c>
      <c r="Q20" s="51">
        <f>Q10*Q21/100</f>
        <v>0</v>
      </c>
      <c r="R20" s="59">
        <f>SUM(S20:V20)</f>
        <v>0.45318866475999997</v>
      </c>
      <c r="S20" s="50">
        <f>S10*S21/100</f>
        <v>0</v>
      </c>
      <c r="T20" s="50">
        <f>T10*T21/100</f>
        <v>0</v>
      </c>
      <c r="U20" s="50">
        <f>U10*U21/100</f>
        <v>0.23874120000000001</v>
      </c>
      <c r="V20" s="51">
        <f>V10*V21/100</f>
        <v>0.21444746475999998</v>
      </c>
      <c r="W20" s="91">
        <f>SUM(X20:AA20)</f>
        <v>0.23931369673199995</v>
      </c>
      <c r="X20" s="82">
        <f>X10*X21/100</f>
        <v>0</v>
      </c>
      <c r="Y20" s="82">
        <f>Y10*Y21/100</f>
        <v>0</v>
      </c>
      <c r="Z20" s="82">
        <f>Z10*Z21/100</f>
        <v>0.11448683999999998</v>
      </c>
      <c r="AA20" s="83">
        <f>AA10*AA21/100</f>
        <v>0.12482685673199997</v>
      </c>
      <c r="AB20" s="91">
        <f>SUM(AC20:AF20)</f>
        <v>0.28508863401599999</v>
      </c>
      <c r="AC20" s="82">
        <f>AC10*AC21/100</f>
        <v>0</v>
      </c>
      <c r="AD20" s="82">
        <f>AD10*AD21/100</f>
        <v>0</v>
      </c>
      <c r="AE20" s="82">
        <f>AE10*AE21/100</f>
        <v>0.13580892</v>
      </c>
      <c r="AF20" s="83">
        <f>AF10*AF21/100</f>
        <v>0.14927971401599999</v>
      </c>
      <c r="AG20" s="91">
        <f>SUM(AH20:AK20)</f>
        <v>0.5243997862480001</v>
      </c>
      <c r="AH20" s="82">
        <f>AH10*AH21/100</f>
        <v>0</v>
      </c>
      <c r="AI20" s="82">
        <f>AI10*AI21/100</f>
        <v>0</v>
      </c>
      <c r="AJ20" s="82">
        <f>AJ10*AJ21/100</f>
        <v>0.25029576000000003</v>
      </c>
      <c r="AK20" s="83">
        <f>AK10*AK21/100</f>
        <v>0.27410402624800001</v>
      </c>
    </row>
    <row r="21" spans="1:41" x14ac:dyDescent="0.25">
      <c r="A21" s="46" t="s">
        <v>32</v>
      </c>
      <c r="B21" s="47" t="s">
        <v>58</v>
      </c>
      <c r="C21" s="59">
        <f>IF(C10=0,0,C20/C10*100)</f>
        <v>0</v>
      </c>
      <c r="D21" s="62"/>
      <c r="E21" s="62"/>
      <c r="F21" s="62"/>
      <c r="G21" s="63"/>
      <c r="H21" s="59">
        <f>IF(H10=0,0,H20/H10*100)</f>
        <v>11.55286923895139</v>
      </c>
      <c r="I21" s="62"/>
      <c r="J21" s="62"/>
      <c r="K21" s="62">
        <v>6.12</v>
      </c>
      <c r="L21" s="63">
        <v>7.27</v>
      </c>
      <c r="M21" s="59">
        <f>IF(M10=0,0,M20/M10*100)</f>
        <v>0</v>
      </c>
      <c r="N21" s="62"/>
      <c r="O21" s="62"/>
      <c r="P21" s="62"/>
      <c r="Q21" s="63"/>
      <c r="R21" s="59">
        <f>IF(R10=0,0,R20/R10*100)</f>
        <v>11.617243392976158</v>
      </c>
      <c r="S21" s="62"/>
      <c r="T21" s="62"/>
      <c r="U21" s="62">
        <v>6.12</v>
      </c>
      <c r="V21" s="63">
        <v>7.27</v>
      </c>
      <c r="W21" s="91">
        <f>IF(W10=0,0,W20/W10*100)</f>
        <v>12.79273516501844</v>
      </c>
      <c r="X21" s="93"/>
      <c r="Y21" s="93"/>
      <c r="Z21" s="62">
        <v>6.12</v>
      </c>
      <c r="AA21" s="63">
        <v>7.27</v>
      </c>
      <c r="AB21" s="91">
        <f>IF(AB10=0,0,AB20/AB10*100)</f>
        <v>12.847038619981072</v>
      </c>
      <c r="AC21" s="93"/>
      <c r="AD21" s="93"/>
      <c r="AE21" s="62">
        <v>6.12</v>
      </c>
      <c r="AF21" s="63">
        <v>7.27</v>
      </c>
      <c r="AG21" s="91">
        <f>IF(AG10=0,0,AG20/AG10*100)</f>
        <v>12.822137665607123</v>
      </c>
      <c r="AH21" s="93"/>
      <c r="AI21" s="93"/>
      <c r="AJ21" s="62">
        <v>6.12</v>
      </c>
      <c r="AK21" s="63">
        <v>7.27</v>
      </c>
    </row>
    <row r="22" spans="1:41" ht="25.5" x14ac:dyDescent="0.25">
      <c r="A22" s="46" t="s">
        <v>34</v>
      </c>
      <c r="B22" s="47" t="s">
        <v>62</v>
      </c>
      <c r="C22" s="59">
        <f>SUM(D22:G22)</f>
        <v>0</v>
      </c>
      <c r="D22" s="62"/>
      <c r="E22" s="62"/>
      <c r="F22" s="62"/>
      <c r="G22" s="63"/>
      <c r="H22" s="59">
        <f>SUM(I22:L22)</f>
        <v>0</v>
      </c>
      <c r="I22" s="62"/>
      <c r="J22" s="62"/>
      <c r="K22" s="62"/>
      <c r="L22" s="63"/>
      <c r="M22" s="59">
        <f>SUM(N22:Q22)</f>
        <v>0</v>
      </c>
      <c r="N22" s="62"/>
      <c r="O22" s="62"/>
      <c r="P22" s="62"/>
      <c r="Q22" s="63"/>
      <c r="R22" s="59">
        <f>SUM(S22:V22)</f>
        <v>0</v>
      </c>
      <c r="S22" s="62"/>
      <c r="T22" s="62"/>
      <c r="U22" s="62"/>
      <c r="V22" s="63"/>
      <c r="W22" s="91">
        <f>SUM(X22:AA22)</f>
        <v>0</v>
      </c>
      <c r="X22" s="93"/>
      <c r="Y22" s="93"/>
      <c r="Z22" s="93"/>
      <c r="AA22" s="94"/>
      <c r="AB22" s="91">
        <f>SUM(AC22:AF22)</f>
        <v>0</v>
      </c>
      <c r="AC22" s="93"/>
      <c r="AD22" s="93"/>
      <c r="AE22" s="93"/>
      <c r="AF22" s="94"/>
      <c r="AG22" s="91">
        <f>SUM(AH22:AK22)</f>
        <v>0</v>
      </c>
      <c r="AH22" s="93"/>
      <c r="AI22" s="93"/>
      <c r="AJ22" s="93"/>
      <c r="AK22" s="94"/>
    </row>
    <row r="23" spans="1:41" x14ac:dyDescent="0.25">
      <c r="A23" s="46" t="s">
        <v>35</v>
      </c>
      <c r="B23" s="47" t="s">
        <v>59</v>
      </c>
      <c r="C23" s="59">
        <f>SUM(D23:G23)</f>
        <v>0</v>
      </c>
      <c r="D23" s="50">
        <f>D24+D25+D26</f>
        <v>0</v>
      </c>
      <c r="E23" s="50">
        <f>E24+E25+E26</f>
        <v>0</v>
      </c>
      <c r="F23" s="50">
        <f>F24+F25+F26</f>
        <v>0</v>
      </c>
      <c r="G23" s="51">
        <f>G10-G20-G22</f>
        <v>0</v>
      </c>
      <c r="H23" s="59">
        <f>SUM(I23:L23)</f>
        <v>3.2861646962960003</v>
      </c>
      <c r="I23" s="50">
        <f>I24+I25+I26</f>
        <v>0</v>
      </c>
      <c r="J23" s="50">
        <f>J24+J25+J26</f>
        <v>0</v>
      </c>
      <c r="K23" s="50">
        <f>K24+K25+K26</f>
        <v>0.71150000000000002</v>
      </c>
      <c r="L23" s="51">
        <f>L10-L20-L22</f>
        <v>2.5746646962960003</v>
      </c>
      <c r="M23" s="59">
        <f>SUM(N23:Q23)</f>
        <v>0</v>
      </c>
      <c r="N23" s="50">
        <f>N24+N25+N26</f>
        <v>0</v>
      </c>
      <c r="O23" s="50">
        <f>O24+O25+O26</f>
        <v>0</v>
      </c>
      <c r="P23" s="50">
        <f>P24+P25+P26</f>
        <v>0</v>
      </c>
      <c r="Q23" s="51">
        <f>Q10-Q20-Q22</f>
        <v>0</v>
      </c>
      <c r="R23" s="59">
        <f>SUM(S23:V23)</f>
        <v>3.4478113352399999</v>
      </c>
      <c r="S23" s="50">
        <f>S24+S25+S26</f>
        <v>0</v>
      </c>
      <c r="T23" s="50">
        <f>T24+T25+T26</f>
        <v>0</v>
      </c>
      <c r="U23" s="50">
        <f>U24+U25+U26</f>
        <v>0.71250000000000002</v>
      </c>
      <c r="V23" s="51">
        <f>V10-V20-V22</f>
        <v>2.73531133524</v>
      </c>
      <c r="W23" s="91">
        <f>SUM(X23:AA23)</f>
        <v>1.6313863032679998</v>
      </c>
      <c r="X23" s="82">
        <f>X24+X25+X26</f>
        <v>0</v>
      </c>
      <c r="Y23" s="82">
        <v>0</v>
      </c>
      <c r="Z23" s="82">
        <f>Z24+Z25+Z26</f>
        <v>3.9199999999999999E-2</v>
      </c>
      <c r="AA23" s="83">
        <f>AA10-AA20-AA22</f>
        <v>1.5921863032679999</v>
      </c>
      <c r="AB23" s="91">
        <f>SUM(AC23:AF23)</f>
        <v>1.9340113659839999</v>
      </c>
      <c r="AC23" s="82">
        <f>AC24+AC25+AC26</f>
        <v>0</v>
      </c>
      <c r="AD23" s="82">
        <v>0</v>
      </c>
      <c r="AE23" s="82">
        <f>AE24+AE25+AE26</f>
        <v>2.9925E-2</v>
      </c>
      <c r="AF23" s="83">
        <f>AF10-AF20-AF22</f>
        <v>1.9040863659839999</v>
      </c>
      <c r="AG23" s="91">
        <f>SUM(AH23:AK23)</f>
        <v>3.565400213752</v>
      </c>
      <c r="AH23" s="82">
        <f>AH24+AH25+AH26</f>
        <v>0</v>
      </c>
      <c r="AI23" s="82">
        <v>0</v>
      </c>
      <c r="AJ23" s="82">
        <f>AJ24+AJ25+AJ26</f>
        <v>6.9159999999999999E-2</v>
      </c>
      <c r="AK23" s="83">
        <f>AK10-AK20-AK22</f>
        <v>3.4962402137519999</v>
      </c>
    </row>
    <row r="24" spans="1:41" x14ac:dyDescent="0.25">
      <c r="A24" s="46" t="s">
        <v>36</v>
      </c>
      <c r="B24" s="47" t="s">
        <v>37</v>
      </c>
      <c r="C24" s="59">
        <f>SUM(D24:G24)</f>
        <v>0</v>
      </c>
      <c r="D24" s="62"/>
      <c r="E24" s="62"/>
      <c r="F24" s="62"/>
      <c r="G24" s="62"/>
      <c r="H24" s="59">
        <f>SUM(I24:L24)</f>
        <v>3.2862</v>
      </c>
      <c r="I24" s="62"/>
      <c r="J24" s="62"/>
      <c r="K24" s="60">
        <v>0.71150000000000002</v>
      </c>
      <c r="L24" s="60">
        <v>2.5747</v>
      </c>
      <c r="M24" s="59">
        <f>SUM(N24:Q24)</f>
        <v>0</v>
      </c>
      <c r="N24" s="62"/>
      <c r="O24" s="62"/>
      <c r="P24" s="62"/>
      <c r="Q24" s="63"/>
      <c r="R24" s="59">
        <f>SUM(S24:V24)</f>
        <v>3.4478</v>
      </c>
      <c r="S24" s="62"/>
      <c r="T24" s="62"/>
      <c r="U24" s="62">
        <v>0.71250000000000002</v>
      </c>
      <c r="V24" s="62">
        <v>2.7353000000000001</v>
      </c>
      <c r="W24" s="91">
        <f>SUM(X24:AA24)</f>
        <v>1.6314</v>
      </c>
      <c r="X24" s="93"/>
      <c r="Y24" s="93"/>
      <c r="Z24" s="93">
        <v>3.9199999999999999E-2</v>
      </c>
      <c r="AA24" s="94">
        <v>1.5922000000000001</v>
      </c>
      <c r="AB24" s="91">
        <f>SUM(AC24:AF24)</f>
        <v>1.9340249999999999</v>
      </c>
      <c r="AC24" s="93"/>
      <c r="AD24" s="93"/>
      <c r="AE24" s="93">
        <v>2.9925E-2</v>
      </c>
      <c r="AF24" s="94">
        <v>1.9040999999999999</v>
      </c>
      <c r="AG24" s="91">
        <f>SUM(AH24:AK24)</f>
        <v>3.5653600000000001</v>
      </c>
      <c r="AH24" s="93"/>
      <c r="AI24" s="93"/>
      <c r="AJ24" s="92">
        <v>6.9159999999999999E-2</v>
      </c>
      <c r="AK24" s="92">
        <v>3.4962</v>
      </c>
    </row>
    <row r="25" spans="1:41" x14ac:dyDescent="0.25">
      <c r="A25" s="64" t="s">
        <v>38</v>
      </c>
      <c r="B25" s="65" t="s">
        <v>39</v>
      </c>
      <c r="C25" s="59">
        <f>SUM(D25:G25)</f>
        <v>0</v>
      </c>
      <c r="D25" s="55"/>
      <c r="E25" s="55"/>
      <c r="F25" s="55"/>
      <c r="G25" s="66"/>
      <c r="H25" s="59">
        <f>SUM(I25:L25)</f>
        <v>0</v>
      </c>
      <c r="I25" s="55"/>
      <c r="J25" s="55"/>
      <c r="K25" s="55"/>
      <c r="L25" s="66"/>
      <c r="M25" s="59">
        <f>SUM(N25:Q25)</f>
        <v>0</v>
      </c>
      <c r="N25" s="55"/>
      <c r="O25" s="55"/>
      <c r="P25" s="55"/>
      <c r="Q25" s="66"/>
      <c r="R25" s="59">
        <f>SUM(S25:V25)</f>
        <v>0</v>
      </c>
      <c r="S25" s="55"/>
      <c r="T25" s="62"/>
      <c r="U25" s="62"/>
      <c r="V25" s="62"/>
      <c r="W25" s="91">
        <f>SUM(X25:AA25)</f>
        <v>0</v>
      </c>
      <c r="X25" s="87"/>
      <c r="Y25" s="87"/>
      <c r="Z25" s="87"/>
      <c r="AA25" s="95"/>
      <c r="AB25" s="91">
        <f>SUM(AC25:AF25)</f>
        <v>0</v>
      </c>
      <c r="AC25" s="87"/>
      <c r="AD25" s="87"/>
      <c r="AE25" s="87"/>
      <c r="AF25" s="95"/>
      <c r="AG25" s="91">
        <f>SUM(AH25:AK25)</f>
        <v>0</v>
      </c>
      <c r="AH25" s="87"/>
      <c r="AI25" s="87"/>
      <c r="AJ25" s="87"/>
      <c r="AK25" s="95"/>
    </row>
    <row r="26" spans="1:41" ht="15.75" thickBot="1" x14ac:dyDescent="0.3">
      <c r="A26" s="68" t="s">
        <v>40</v>
      </c>
      <c r="B26" s="69" t="s">
        <v>41</v>
      </c>
      <c r="C26" s="70">
        <f>SUM(D26:G26)</f>
        <v>0</v>
      </c>
      <c r="D26" s="67"/>
      <c r="E26" s="67"/>
      <c r="F26" s="67"/>
      <c r="G26" s="71"/>
      <c r="H26" s="70">
        <f>SUM(I26:L26)</f>
        <v>0</v>
      </c>
      <c r="I26" s="67"/>
      <c r="J26" s="67"/>
      <c r="K26" s="67"/>
      <c r="L26" s="71"/>
      <c r="M26" s="70">
        <f>SUM(N26:Q26)</f>
        <v>0</v>
      </c>
      <c r="N26" s="67"/>
      <c r="O26" s="67"/>
      <c r="P26" s="67"/>
      <c r="Q26" s="71"/>
      <c r="R26" s="70">
        <f>SUM(S26:V26)</f>
        <v>0</v>
      </c>
      <c r="S26" s="67"/>
      <c r="T26" s="62"/>
      <c r="U26" s="62"/>
      <c r="V26" s="71"/>
      <c r="W26" s="96">
        <f>SUM(X26:AA26)</f>
        <v>0</v>
      </c>
      <c r="X26" s="97"/>
      <c r="Y26" s="97"/>
      <c r="Z26" s="98"/>
      <c r="AA26" s="99"/>
      <c r="AB26" s="96">
        <f>SUM(AC26:AF26)</f>
        <v>0</v>
      </c>
      <c r="AC26" s="97"/>
      <c r="AD26" s="97"/>
      <c r="AE26" s="98"/>
      <c r="AF26" s="99"/>
      <c r="AG26" s="96">
        <f>SUM(AH26:AK26)</f>
        <v>0</v>
      </c>
      <c r="AH26" s="97"/>
      <c r="AI26" s="97"/>
      <c r="AJ26" s="98"/>
      <c r="AK26" s="99"/>
    </row>
    <row r="27" spans="1:41" ht="15.75" thickBot="1" x14ac:dyDescent="0.3">
      <c r="A27" s="37"/>
      <c r="B27" s="38" t="s">
        <v>42</v>
      </c>
      <c r="C27" s="185"/>
      <c r="D27" s="122">
        <f>D10-D20-D22-D24-D25-D26-E13-F13-G13</f>
        <v>0</v>
      </c>
      <c r="E27" s="122">
        <f>E10-E20-E22-E24-E25-E26-F14-G14</f>
        <v>0</v>
      </c>
      <c r="F27" s="122">
        <f>F10-F20-F22-F24-F25-F26-G15</f>
        <v>0</v>
      </c>
      <c r="G27" s="123">
        <f>G10-G20-G22-G24-G25-G26</f>
        <v>0</v>
      </c>
      <c r="H27" s="186"/>
      <c r="I27" s="122">
        <f>I10-I20-I22-I24-I25-I26-J13-K13-L13</f>
        <v>0</v>
      </c>
      <c r="J27" s="122">
        <f>J10-J20-J22-J24-J25-J26-K14-L14</f>
        <v>0</v>
      </c>
      <c r="K27" s="122">
        <f>K10-K20-K22-K24-K25-K26-L15</f>
        <v>0</v>
      </c>
      <c r="L27" s="123">
        <f>L10-L20-L22-L24-L25-L26</f>
        <v>-3.5303703999733926E-5</v>
      </c>
      <c r="M27" s="185"/>
      <c r="N27" s="122">
        <f>N10-N20-N22-N24-N25-N26-O13-P13-Q13</f>
        <v>0</v>
      </c>
      <c r="O27" s="122">
        <f>O10-O20-O22-O24-O25-O26-P14-Q14</f>
        <v>0</v>
      </c>
      <c r="P27" s="122">
        <f>P10-P20-P22-P24-P25-P26-Q15</f>
        <v>0</v>
      </c>
      <c r="Q27" s="123">
        <f>Q10-Q20-Q22-Q24-Q25-Q26</f>
        <v>0</v>
      </c>
      <c r="R27" s="186"/>
      <c r="S27" s="122">
        <f>S10-S20-S22-S24-S25-S26-T13-U13-V13</f>
        <v>0</v>
      </c>
      <c r="T27" s="122">
        <f>T10-T20-T22-T24-T25-T26-U14-V14</f>
        <v>0</v>
      </c>
      <c r="U27" s="122">
        <f>U10-U20-U22-U24-U25-U26-V15</f>
        <v>0</v>
      </c>
      <c r="V27" s="123">
        <f>V10-V20-V22-V24-V25-V26</f>
        <v>1.1335239999965552E-5</v>
      </c>
      <c r="W27" s="100"/>
      <c r="X27" s="122">
        <f>X10-X20-X22-X24-X25-X26-Y13-Z13-AA13</f>
        <v>0</v>
      </c>
      <c r="Y27" s="122">
        <f>Y10-Y20-Y22-Y24-Y25-Y26-Z14-AA14</f>
        <v>0</v>
      </c>
      <c r="Z27" s="122">
        <f>Z10-Z20-Z22-Z24-Z25-Z26-AA15</f>
        <v>0</v>
      </c>
      <c r="AA27" s="123">
        <f>AA10-AA20-AA22-AA24-AA25-AA26</f>
        <v>-1.3696732000134659E-5</v>
      </c>
      <c r="AB27" s="100"/>
      <c r="AC27" s="122">
        <f>AC10-AC20-AC22-AC24-AC25-AC26-AD13-AE13-AF13</f>
        <v>0</v>
      </c>
      <c r="AD27" s="122">
        <f>AD10-AD20-AD22-AD24-AD25-AD26-AE14-AF14</f>
        <v>0</v>
      </c>
      <c r="AE27" s="122">
        <f>AE10-AE20-AE22-AE24-AE25-AE26-AF15</f>
        <v>0</v>
      </c>
      <c r="AF27" s="123">
        <f>AF10-AF20-AF22-AF24-AF25-AF26</f>
        <v>-1.3634015999963722E-5</v>
      </c>
      <c r="AG27" s="100"/>
      <c r="AH27" s="122">
        <f>AH10-AH20-AH22-AH24-AH25-AH26-AI13-AJ13-AK13</f>
        <v>0</v>
      </c>
      <c r="AI27" s="122">
        <f>AI10-AI20-AI22-AI24-AI25-AI26-AJ14-AK14</f>
        <v>0</v>
      </c>
      <c r="AJ27" s="122">
        <f>AJ10-AJ20-AJ22-AJ24-AJ25-AJ26-AK15</f>
        <v>0</v>
      </c>
      <c r="AK27" s="123">
        <f>AK10-AK20-AK22-AK24-AK25-AK26</f>
        <v>4.0213751999917946E-5</v>
      </c>
    </row>
    <row r="28" spans="1:41" x14ac:dyDescent="0.25">
      <c r="A28" s="39"/>
      <c r="B28" s="40"/>
      <c r="C28" s="187"/>
      <c r="D28" s="188"/>
      <c r="E28" s="188"/>
      <c r="F28" s="188"/>
      <c r="G28" s="188"/>
      <c r="H28" s="187"/>
      <c r="I28" s="188"/>
      <c r="J28" s="188"/>
      <c r="K28" s="188"/>
      <c r="L28" s="188"/>
      <c r="M28" s="187"/>
      <c r="N28" s="188"/>
      <c r="O28" s="188"/>
      <c r="P28" s="188"/>
      <c r="Q28" s="188"/>
      <c r="R28" s="187"/>
      <c r="S28" s="188"/>
      <c r="T28" s="188"/>
      <c r="U28" s="188"/>
      <c r="V28" s="188"/>
      <c r="W28" s="103"/>
      <c r="X28" s="104"/>
      <c r="Y28" s="104"/>
      <c r="Z28" s="104"/>
      <c r="AA28" s="104"/>
      <c r="AB28" s="103"/>
      <c r="AC28" s="104"/>
      <c r="AD28" s="104"/>
      <c r="AE28" s="104"/>
      <c r="AF28" s="104"/>
      <c r="AG28" s="103"/>
      <c r="AH28" s="104"/>
      <c r="AI28" s="104"/>
      <c r="AJ28" s="104"/>
      <c r="AK28" s="104"/>
    </row>
    <row r="29" spans="1:41" x14ac:dyDescent="0.25">
      <c r="A29" s="11"/>
      <c r="B29" s="11" t="s">
        <v>43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200"/>
      <c r="S29" s="138"/>
      <c r="T29" s="200"/>
      <c r="U29" s="138"/>
      <c r="V29" s="103"/>
      <c r="W29" s="104"/>
      <c r="X29" s="104"/>
      <c r="Y29" s="104"/>
      <c r="Z29" s="104"/>
      <c r="AA29" s="103"/>
      <c r="AB29" s="104"/>
      <c r="AC29" s="104"/>
      <c r="AD29" s="104"/>
      <c r="AE29" s="104"/>
      <c r="AF29" s="103"/>
      <c r="AG29" s="104"/>
      <c r="AH29" s="104"/>
      <c r="AI29" s="104"/>
      <c r="AK29" s="104"/>
    </row>
    <row r="30" spans="1:41" x14ac:dyDescent="0.25">
      <c r="A30" s="11"/>
      <c r="B30" s="11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200"/>
      <c r="S30" s="138"/>
      <c r="T30" s="138"/>
      <c r="U30" s="138"/>
      <c r="V30" s="103"/>
      <c r="W30" s="104"/>
      <c r="X30" s="104"/>
      <c r="Y30" s="104"/>
      <c r="Z30" s="104"/>
      <c r="AA30" s="103"/>
      <c r="AB30" s="104"/>
      <c r="AC30" s="104"/>
      <c r="AD30" s="104"/>
      <c r="AE30" s="104"/>
      <c r="AF30" s="103"/>
      <c r="AG30" s="104"/>
      <c r="AH30" s="104"/>
      <c r="AI30" s="104"/>
      <c r="AK30" s="104"/>
    </row>
    <row r="31" spans="1:41" ht="15.75" thickBot="1" x14ac:dyDescent="0.3">
      <c r="A31" s="11"/>
      <c r="B31" s="26" t="s">
        <v>60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200"/>
      <c r="S31" s="138"/>
      <c r="T31" s="138"/>
      <c r="U31" s="138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4"/>
      <c r="AI31" s="105"/>
      <c r="AK31" s="105"/>
    </row>
    <row r="32" spans="1:41" ht="29.25" x14ac:dyDescent="0.25">
      <c r="A32" s="27" t="s">
        <v>45</v>
      </c>
      <c r="B32" s="28" t="s">
        <v>46</v>
      </c>
      <c r="C32" s="117" t="s">
        <v>8</v>
      </c>
      <c r="D32" s="117" t="s">
        <v>9</v>
      </c>
      <c r="E32" s="117" t="s">
        <v>10</v>
      </c>
      <c r="F32" s="117" t="s">
        <v>11</v>
      </c>
      <c r="G32" s="118" t="s">
        <v>12</v>
      </c>
      <c r="H32" s="117" t="s">
        <v>8</v>
      </c>
      <c r="I32" s="117" t="s">
        <v>9</v>
      </c>
      <c r="J32" s="117" t="s">
        <v>10</v>
      </c>
      <c r="K32" s="117" t="s">
        <v>11</v>
      </c>
      <c r="L32" s="118" t="s">
        <v>12</v>
      </c>
      <c r="M32" s="117" t="s">
        <v>8</v>
      </c>
      <c r="N32" s="117" t="s">
        <v>9</v>
      </c>
      <c r="O32" s="117" t="s">
        <v>10</v>
      </c>
      <c r="P32" s="117" t="s">
        <v>11</v>
      </c>
      <c r="Q32" s="118" t="s">
        <v>12</v>
      </c>
      <c r="R32" s="117" t="s">
        <v>8</v>
      </c>
      <c r="S32" s="117" t="s">
        <v>9</v>
      </c>
      <c r="T32" s="117" t="s">
        <v>10</v>
      </c>
      <c r="U32" s="117" t="s">
        <v>11</v>
      </c>
      <c r="V32" s="118" t="s">
        <v>12</v>
      </c>
      <c r="W32" s="106" t="s">
        <v>8</v>
      </c>
      <c r="X32" s="106" t="s">
        <v>9</v>
      </c>
      <c r="Y32" s="106" t="s">
        <v>10</v>
      </c>
      <c r="Z32" s="106" t="s">
        <v>11</v>
      </c>
      <c r="AA32" s="107" t="s">
        <v>12</v>
      </c>
      <c r="AB32" s="106" t="s">
        <v>8</v>
      </c>
      <c r="AC32" s="106" t="s">
        <v>9</v>
      </c>
      <c r="AD32" s="106" t="s">
        <v>10</v>
      </c>
      <c r="AE32" s="106" t="s">
        <v>11</v>
      </c>
      <c r="AF32" s="107" t="s">
        <v>12</v>
      </c>
      <c r="AG32" s="106" t="s">
        <v>8</v>
      </c>
      <c r="AH32" s="106" t="s">
        <v>9</v>
      </c>
      <c r="AI32" s="106" t="s">
        <v>10</v>
      </c>
      <c r="AJ32" s="106" t="s">
        <v>11</v>
      </c>
      <c r="AK32" s="107" t="s">
        <v>12</v>
      </c>
    </row>
    <row r="33" spans="1:37" x14ac:dyDescent="0.25">
      <c r="A33" s="18"/>
      <c r="B33" s="30" t="s">
        <v>67</v>
      </c>
      <c r="C33" s="158">
        <f>SUM(D33:G33)</f>
        <v>0</v>
      </c>
      <c r="D33" s="112"/>
      <c r="E33" s="112"/>
      <c r="F33" s="112"/>
      <c r="G33" s="113"/>
      <c r="H33" s="111">
        <f>SUM(I33:L33)</f>
        <v>7.1400000000000005E-2</v>
      </c>
      <c r="I33" s="112"/>
      <c r="J33" s="112"/>
      <c r="K33" s="112">
        <f>K19</f>
        <v>7.1400000000000005E-2</v>
      </c>
      <c r="L33" s="112"/>
      <c r="M33" s="111">
        <f>SUM(N33:Q33)</f>
        <v>0</v>
      </c>
      <c r="N33" s="112"/>
      <c r="O33" s="112"/>
      <c r="P33" s="112"/>
      <c r="Q33" s="113"/>
      <c r="R33" s="111">
        <f>SUM(S33:V33)</f>
        <v>7.4999999999999997E-2</v>
      </c>
      <c r="S33" s="112"/>
      <c r="T33" s="112"/>
      <c r="U33" s="112">
        <f>U19</f>
        <v>7.4999999999999997E-2</v>
      </c>
      <c r="V33" s="112"/>
      <c r="W33" s="108">
        <f>SUM(X33:AA33)</f>
        <v>4.1300000000000003E-2</v>
      </c>
      <c r="X33" s="112"/>
      <c r="Y33" s="112"/>
      <c r="Z33" s="112">
        <f>Z19</f>
        <v>4.1300000000000003E-2</v>
      </c>
      <c r="AA33" s="112"/>
      <c r="AB33" s="108">
        <f>SUM(AC33:AF33)</f>
        <v>3.15E-2</v>
      </c>
      <c r="AC33" s="112"/>
      <c r="AD33" s="112"/>
      <c r="AE33" s="112">
        <f>AE19</f>
        <v>3.15E-2</v>
      </c>
      <c r="AF33" s="112"/>
      <c r="AG33" s="108">
        <f>SUM(AH33:AK33)</f>
        <v>7.2800000000000004E-2</v>
      </c>
      <c r="AH33" s="112"/>
      <c r="AI33" s="112"/>
      <c r="AJ33" s="112">
        <f>AJ19</f>
        <v>7.2800000000000004E-2</v>
      </c>
      <c r="AK33" s="112"/>
    </row>
    <row r="34" spans="1:37" x14ac:dyDescent="0.25">
      <c r="A34" s="18"/>
      <c r="B34" s="30"/>
      <c r="C34" s="158">
        <f>SUM(D34:G34)</f>
        <v>0</v>
      </c>
      <c r="D34" s="112"/>
      <c r="E34" s="112"/>
      <c r="F34" s="112"/>
      <c r="G34" s="113"/>
      <c r="H34" s="111">
        <f>SUM(I34:L34)</f>
        <v>0</v>
      </c>
      <c r="I34" s="112"/>
      <c r="J34" s="112"/>
      <c r="K34" s="112"/>
      <c r="L34" s="113"/>
      <c r="M34" s="111">
        <f>SUM(N34:Q34)</f>
        <v>0</v>
      </c>
      <c r="N34" s="112"/>
      <c r="O34" s="112"/>
      <c r="P34" s="112"/>
      <c r="Q34" s="113"/>
      <c r="R34" s="111">
        <f>SUM(S34:V34)</f>
        <v>0</v>
      </c>
      <c r="S34" s="112"/>
      <c r="T34" s="112"/>
      <c r="U34" s="112"/>
      <c r="V34" s="113"/>
      <c r="W34" s="108">
        <f>SUM(X34:AA34)</f>
        <v>0</v>
      </c>
      <c r="X34" s="112"/>
      <c r="Y34" s="112"/>
      <c r="Z34" s="112"/>
      <c r="AA34" s="113"/>
      <c r="AB34" s="108">
        <f>SUM(AC34:AF34)</f>
        <v>0</v>
      </c>
      <c r="AC34" s="112"/>
      <c r="AD34" s="112"/>
      <c r="AE34" s="112"/>
      <c r="AF34" s="113"/>
      <c r="AG34" s="108">
        <f>SUM(AH34:AK34)</f>
        <v>0</v>
      </c>
      <c r="AH34" s="112"/>
      <c r="AI34" s="112"/>
      <c r="AJ34" s="112"/>
      <c r="AK34" s="113"/>
    </row>
    <row r="35" spans="1:37" ht="15.75" thickBot="1" x14ac:dyDescent="0.3">
      <c r="A35" s="222" t="s">
        <v>47</v>
      </c>
      <c r="B35" s="222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75"/>
      <c r="X35" s="75"/>
      <c r="Y35" s="75"/>
      <c r="Z35" s="75"/>
      <c r="AA35" s="76"/>
      <c r="AB35" s="75"/>
      <c r="AC35" s="75"/>
      <c r="AD35" s="75"/>
      <c r="AE35" s="75"/>
      <c r="AF35" s="76"/>
      <c r="AG35" s="75"/>
      <c r="AH35" s="75"/>
      <c r="AI35" s="75"/>
      <c r="AJ35" s="75"/>
      <c r="AK35" s="76"/>
    </row>
    <row r="36" spans="1:37" ht="15.75" thickBot="1" x14ac:dyDescent="0.3">
      <c r="A36" s="33"/>
      <c r="B36" s="34" t="s">
        <v>48</v>
      </c>
      <c r="C36" s="160">
        <f t="shared" ref="C36:AK36" si="0">SUM(C33:C34)</f>
        <v>0</v>
      </c>
      <c r="D36" s="160">
        <f t="shared" si="0"/>
        <v>0</v>
      </c>
      <c r="E36" s="160">
        <f t="shared" si="0"/>
        <v>0</v>
      </c>
      <c r="F36" s="160">
        <f t="shared" si="0"/>
        <v>0</v>
      </c>
      <c r="G36" s="161">
        <f t="shared" si="0"/>
        <v>0</v>
      </c>
      <c r="H36" s="162">
        <f t="shared" si="0"/>
        <v>7.1400000000000005E-2</v>
      </c>
      <c r="I36" s="162">
        <f t="shared" si="0"/>
        <v>0</v>
      </c>
      <c r="J36" s="162">
        <f t="shared" si="0"/>
        <v>0</v>
      </c>
      <c r="K36" s="162">
        <f t="shared" si="0"/>
        <v>7.1400000000000005E-2</v>
      </c>
      <c r="L36" s="163">
        <f t="shared" si="0"/>
        <v>0</v>
      </c>
      <c r="M36" s="162">
        <f t="shared" si="0"/>
        <v>0</v>
      </c>
      <c r="N36" s="162">
        <f t="shared" si="0"/>
        <v>0</v>
      </c>
      <c r="O36" s="162">
        <f t="shared" si="0"/>
        <v>0</v>
      </c>
      <c r="P36" s="162">
        <f t="shared" si="0"/>
        <v>0</v>
      </c>
      <c r="Q36" s="163">
        <f t="shared" si="0"/>
        <v>0</v>
      </c>
      <c r="R36" s="162">
        <f t="shared" si="0"/>
        <v>7.4999999999999997E-2</v>
      </c>
      <c r="S36" s="162">
        <f t="shared" si="0"/>
        <v>0</v>
      </c>
      <c r="T36" s="162">
        <f t="shared" si="0"/>
        <v>0</v>
      </c>
      <c r="U36" s="162">
        <f t="shared" si="0"/>
        <v>7.4999999999999997E-2</v>
      </c>
      <c r="V36" s="163">
        <f t="shared" si="0"/>
        <v>0</v>
      </c>
      <c r="W36" s="101">
        <f t="shared" si="0"/>
        <v>4.1300000000000003E-2</v>
      </c>
      <c r="X36" s="101">
        <f t="shared" si="0"/>
        <v>0</v>
      </c>
      <c r="Y36" s="101">
        <f t="shared" si="0"/>
        <v>0</v>
      </c>
      <c r="Z36" s="101">
        <f t="shared" si="0"/>
        <v>4.1300000000000003E-2</v>
      </c>
      <c r="AA36" s="102">
        <f t="shared" si="0"/>
        <v>0</v>
      </c>
      <c r="AB36" s="101">
        <f t="shared" si="0"/>
        <v>3.15E-2</v>
      </c>
      <c r="AC36" s="101">
        <f t="shared" si="0"/>
        <v>0</v>
      </c>
      <c r="AD36" s="101">
        <f t="shared" si="0"/>
        <v>0</v>
      </c>
      <c r="AE36" s="101">
        <f t="shared" si="0"/>
        <v>3.15E-2</v>
      </c>
      <c r="AF36" s="102">
        <f t="shared" si="0"/>
        <v>0</v>
      </c>
      <c r="AG36" s="101">
        <f t="shared" si="0"/>
        <v>7.2800000000000004E-2</v>
      </c>
      <c r="AH36" s="101">
        <f t="shared" si="0"/>
        <v>0</v>
      </c>
      <c r="AI36" s="101">
        <f t="shared" si="0"/>
        <v>0</v>
      </c>
      <c r="AJ36" s="101">
        <f t="shared" si="0"/>
        <v>7.2800000000000004E-2</v>
      </c>
      <c r="AK36" s="102">
        <f t="shared" si="0"/>
        <v>0</v>
      </c>
    </row>
    <row r="37" spans="1:37" x14ac:dyDescent="0.25">
      <c r="A37" s="2"/>
      <c r="B37" s="2"/>
      <c r="C37" s="136"/>
      <c r="D37" s="136"/>
      <c r="E37" s="136"/>
      <c r="F37" s="136"/>
      <c r="G37" s="136"/>
      <c r="H37" s="164"/>
      <c r="I37" s="164"/>
      <c r="J37" s="164"/>
      <c r="K37" s="164"/>
      <c r="L37" s="164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</row>
    <row r="38" spans="1:37" ht="15.75" thickBot="1" x14ac:dyDescent="0.3">
      <c r="A38" s="2"/>
      <c r="B38" s="26" t="s">
        <v>61</v>
      </c>
      <c r="C38" s="136"/>
      <c r="D38" s="136"/>
      <c r="E38" s="136"/>
      <c r="F38" s="136"/>
      <c r="G38" s="136"/>
      <c r="H38" s="164"/>
      <c r="I38" s="164"/>
      <c r="J38" s="164"/>
      <c r="K38" s="164"/>
      <c r="L38" s="164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</row>
    <row r="39" spans="1:37" ht="29.25" x14ac:dyDescent="0.25">
      <c r="A39" s="27" t="s">
        <v>45</v>
      </c>
      <c r="B39" s="28" t="s">
        <v>46</v>
      </c>
      <c r="C39" s="117" t="s">
        <v>8</v>
      </c>
      <c r="D39" s="117" t="s">
        <v>9</v>
      </c>
      <c r="E39" s="117" t="s">
        <v>10</v>
      </c>
      <c r="F39" s="117" t="s">
        <v>11</v>
      </c>
      <c r="G39" s="118" t="s">
        <v>12</v>
      </c>
      <c r="H39" s="117" t="s">
        <v>8</v>
      </c>
      <c r="I39" s="117" t="s">
        <v>9</v>
      </c>
      <c r="J39" s="117" t="s">
        <v>10</v>
      </c>
      <c r="K39" s="117" t="s">
        <v>11</v>
      </c>
      <c r="L39" s="118" t="s">
        <v>12</v>
      </c>
      <c r="M39" s="117" t="s">
        <v>8</v>
      </c>
      <c r="N39" s="117" t="s">
        <v>9</v>
      </c>
      <c r="O39" s="117" t="s">
        <v>10</v>
      </c>
      <c r="P39" s="117" t="s">
        <v>11</v>
      </c>
      <c r="Q39" s="118" t="s">
        <v>12</v>
      </c>
      <c r="R39" s="117" t="s">
        <v>8</v>
      </c>
      <c r="S39" s="117" t="s">
        <v>9</v>
      </c>
      <c r="T39" s="117" t="s">
        <v>10</v>
      </c>
      <c r="U39" s="117" t="s">
        <v>11</v>
      </c>
      <c r="V39" s="118" t="s">
        <v>12</v>
      </c>
      <c r="W39" s="110" t="s">
        <v>8</v>
      </c>
      <c r="X39" s="106" t="s">
        <v>9</v>
      </c>
      <c r="Y39" s="106" t="s">
        <v>10</v>
      </c>
      <c r="Z39" s="106" t="s">
        <v>11</v>
      </c>
      <c r="AA39" s="107" t="s">
        <v>12</v>
      </c>
      <c r="AB39" s="110" t="s">
        <v>8</v>
      </c>
      <c r="AC39" s="106" t="s">
        <v>9</v>
      </c>
      <c r="AD39" s="106" t="s">
        <v>10</v>
      </c>
      <c r="AE39" s="106" t="s">
        <v>11</v>
      </c>
      <c r="AF39" s="107" t="s">
        <v>12</v>
      </c>
      <c r="AG39" s="110" t="s">
        <v>8</v>
      </c>
      <c r="AH39" s="106" t="s">
        <v>9</v>
      </c>
      <c r="AI39" s="106" t="s">
        <v>10</v>
      </c>
      <c r="AJ39" s="106" t="s">
        <v>11</v>
      </c>
      <c r="AK39" s="107" t="s">
        <v>12</v>
      </c>
    </row>
    <row r="40" spans="1:37" x14ac:dyDescent="0.25">
      <c r="A40" s="18"/>
      <c r="B40" s="19"/>
      <c r="C40" s="158">
        <f>SUM(D40:G40)</f>
        <v>0</v>
      </c>
      <c r="D40" s="112"/>
      <c r="E40" s="112"/>
      <c r="F40" s="112"/>
      <c r="G40" s="113"/>
      <c r="H40" s="111">
        <f>SUM(I40:L40)</f>
        <v>0</v>
      </c>
      <c r="I40" s="112"/>
      <c r="J40" s="112"/>
      <c r="K40" s="112"/>
      <c r="L40" s="113"/>
      <c r="M40" s="111">
        <f>SUM(N40:Q40)</f>
        <v>0</v>
      </c>
      <c r="N40" s="112"/>
      <c r="O40" s="112"/>
      <c r="P40" s="112"/>
      <c r="Q40" s="113"/>
      <c r="R40" s="111">
        <f>SUM(S40:V40)</f>
        <v>0</v>
      </c>
      <c r="S40" s="112"/>
      <c r="T40" s="112"/>
      <c r="U40" s="112"/>
      <c r="V40" s="113"/>
      <c r="W40" s="111">
        <f>SUM(X40:AA40)</f>
        <v>0</v>
      </c>
      <c r="X40" s="112"/>
      <c r="Y40" s="112"/>
      <c r="Z40" s="112"/>
      <c r="AA40" s="113"/>
      <c r="AB40" s="111">
        <f>SUM(AC40:AF40)</f>
        <v>0</v>
      </c>
      <c r="AC40" s="112"/>
      <c r="AD40" s="112"/>
      <c r="AE40" s="112"/>
      <c r="AF40" s="113"/>
      <c r="AG40" s="111">
        <f>SUM(AH40:AK40)</f>
        <v>0</v>
      </c>
      <c r="AH40" s="112"/>
      <c r="AI40" s="112"/>
      <c r="AJ40" s="112"/>
      <c r="AK40" s="113"/>
    </row>
    <row r="41" spans="1:37" x14ac:dyDescent="0.25">
      <c r="A41" s="7"/>
      <c r="B41" s="29"/>
      <c r="C41" s="158">
        <f>SUM(D41:G41)</f>
        <v>0</v>
      </c>
      <c r="D41" s="112"/>
      <c r="E41" s="112"/>
      <c r="F41" s="112"/>
      <c r="G41" s="113"/>
      <c r="H41" s="111">
        <f>SUM(I41:L41)</f>
        <v>0</v>
      </c>
      <c r="I41" s="112"/>
      <c r="J41" s="112"/>
      <c r="K41" s="112"/>
      <c r="L41" s="113"/>
      <c r="M41" s="111">
        <f>SUM(N41:Q41)</f>
        <v>0</v>
      </c>
      <c r="N41" s="112"/>
      <c r="O41" s="112"/>
      <c r="P41" s="112"/>
      <c r="Q41" s="113"/>
      <c r="R41" s="111">
        <f>SUM(S41:V41)</f>
        <v>0</v>
      </c>
      <c r="S41" s="112"/>
      <c r="T41" s="112"/>
      <c r="U41" s="112"/>
      <c r="V41" s="113"/>
      <c r="W41" s="111">
        <f>SUM(X41:AA41)</f>
        <v>0</v>
      </c>
      <c r="X41" s="112"/>
      <c r="Y41" s="112"/>
      <c r="Z41" s="112"/>
      <c r="AA41" s="113"/>
      <c r="AB41" s="111">
        <f>SUM(AC41:AF41)</f>
        <v>0</v>
      </c>
      <c r="AC41" s="112"/>
      <c r="AD41" s="112"/>
      <c r="AE41" s="112"/>
      <c r="AF41" s="113"/>
      <c r="AG41" s="111">
        <f>SUM(AH41:AK41)</f>
        <v>0</v>
      </c>
      <c r="AH41" s="112"/>
      <c r="AI41" s="112"/>
      <c r="AJ41" s="112"/>
      <c r="AK41" s="113"/>
    </row>
    <row r="42" spans="1:37" x14ac:dyDescent="0.25">
      <c r="A42" s="7"/>
      <c r="B42" s="29"/>
      <c r="C42" s="158">
        <f>SUM(D42:G42)</f>
        <v>0</v>
      </c>
      <c r="D42" s="112"/>
      <c r="E42" s="112"/>
      <c r="F42" s="112"/>
      <c r="G42" s="113"/>
      <c r="H42" s="111">
        <f>SUM(I42:L42)</f>
        <v>0</v>
      </c>
      <c r="I42" s="112"/>
      <c r="J42" s="112"/>
      <c r="K42" s="112"/>
      <c r="L42" s="113"/>
      <c r="M42" s="111">
        <f>SUM(N42:Q42)</f>
        <v>0</v>
      </c>
      <c r="N42" s="112"/>
      <c r="O42" s="112"/>
      <c r="P42" s="112"/>
      <c r="Q42" s="113"/>
      <c r="R42" s="111">
        <f>SUM(S42:V42)</f>
        <v>0</v>
      </c>
      <c r="S42" s="112"/>
      <c r="T42" s="112"/>
      <c r="U42" s="112"/>
      <c r="V42" s="113"/>
      <c r="W42" s="111">
        <f>SUM(X42:AA42)</f>
        <v>0</v>
      </c>
      <c r="X42" s="112"/>
      <c r="Y42" s="112"/>
      <c r="Z42" s="112"/>
      <c r="AA42" s="113"/>
      <c r="AB42" s="111">
        <f>SUM(AC42:AF42)</f>
        <v>0</v>
      </c>
      <c r="AC42" s="112"/>
      <c r="AD42" s="112"/>
      <c r="AE42" s="112"/>
      <c r="AF42" s="113"/>
      <c r="AG42" s="111">
        <f>SUM(AH42:AK42)</f>
        <v>0</v>
      </c>
      <c r="AH42" s="112"/>
      <c r="AI42" s="112"/>
      <c r="AJ42" s="112"/>
      <c r="AK42" s="113"/>
    </row>
    <row r="43" spans="1:37" x14ac:dyDescent="0.25">
      <c r="A43" s="7"/>
      <c r="B43" s="29"/>
      <c r="C43" s="158">
        <f>SUM(D43:G43)</f>
        <v>0</v>
      </c>
      <c r="D43" s="112"/>
      <c r="E43" s="112"/>
      <c r="F43" s="112"/>
      <c r="G43" s="113"/>
      <c r="H43" s="111">
        <f>SUM(I43:L43)</f>
        <v>0</v>
      </c>
      <c r="I43" s="112"/>
      <c r="J43" s="112"/>
      <c r="K43" s="112"/>
      <c r="L43" s="113"/>
      <c r="M43" s="111">
        <f>SUM(N43:Q43)</f>
        <v>0</v>
      </c>
      <c r="N43" s="112"/>
      <c r="O43" s="112"/>
      <c r="P43" s="112"/>
      <c r="Q43" s="113"/>
      <c r="R43" s="111">
        <f>SUM(S43:V43)</f>
        <v>0</v>
      </c>
      <c r="S43" s="112"/>
      <c r="T43" s="112"/>
      <c r="U43" s="112"/>
      <c r="V43" s="113"/>
      <c r="W43" s="111">
        <f>SUM(X43:AA43)</f>
        <v>0</v>
      </c>
      <c r="X43" s="112"/>
      <c r="Y43" s="112"/>
      <c r="Z43" s="112"/>
      <c r="AA43" s="113"/>
      <c r="AB43" s="111">
        <f>SUM(AC43:AF43)</f>
        <v>0</v>
      </c>
      <c r="AC43" s="112"/>
      <c r="AD43" s="112"/>
      <c r="AE43" s="112"/>
      <c r="AF43" s="113"/>
      <c r="AG43" s="111">
        <f>SUM(AH43:AK43)</f>
        <v>0</v>
      </c>
      <c r="AH43" s="112"/>
      <c r="AI43" s="112"/>
      <c r="AJ43" s="112"/>
      <c r="AK43" s="113"/>
    </row>
    <row r="44" spans="1:37" x14ac:dyDescent="0.25">
      <c r="A44" s="7"/>
      <c r="B44" s="29"/>
      <c r="C44" s="158">
        <f>SUM(D44:G44)</f>
        <v>0</v>
      </c>
      <c r="D44" s="112"/>
      <c r="E44" s="112"/>
      <c r="F44" s="112"/>
      <c r="G44" s="113"/>
      <c r="H44" s="111">
        <f>SUM(I44:L44)</f>
        <v>0</v>
      </c>
      <c r="I44" s="112"/>
      <c r="J44" s="112"/>
      <c r="K44" s="112"/>
      <c r="L44" s="113"/>
      <c r="M44" s="111">
        <f>SUM(N44:Q44)</f>
        <v>0</v>
      </c>
      <c r="N44" s="112"/>
      <c r="O44" s="112"/>
      <c r="P44" s="112"/>
      <c r="Q44" s="113"/>
      <c r="R44" s="111">
        <f>SUM(S44:V44)</f>
        <v>0</v>
      </c>
      <c r="S44" s="112"/>
      <c r="T44" s="112"/>
      <c r="U44" s="112"/>
      <c r="V44" s="113"/>
      <c r="W44" s="111">
        <f>SUM(X44:AA44)</f>
        <v>0</v>
      </c>
      <c r="X44" s="112"/>
      <c r="Y44" s="112"/>
      <c r="Z44" s="112"/>
      <c r="AA44" s="113"/>
      <c r="AB44" s="111">
        <f>SUM(AC44:AF44)</f>
        <v>0</v>
      </c>
      <c r="AC44" s="112"/>
      <c r="AD44" s="112"/>
      <c r="AE44" s="112"/>
      <c r="AF44" s="113"/>
      <c r="AG44" s="111">
        <f>SUM(AH44:AK44)</f>
        <v>0</v>
      </c>
      <c r="AH44" s="112"/>
      <c r="AI44" s="112"/>
      <c r="AJ44" s="112"/>
      <c r="AK44" s="113"/>
    </row>
    <row r="45" spans="1:37" ht="15.75" thickBot="1" x14ac:dyDescent="0.3">
      <c r="A45" s="222" t="s">
        <v>47</v>
      </c>
      <c r="B45" s="222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</row>
    <row r="46" spans="1:37" ht="15.75" thickBot="1" x14ac:dyDescent="0.3">
      <c r="A46" s="33"/>
      <c r="B46" s="34" t="s">
        <v>48</v>
      </c>
      <c r="C46" s="189">
        <f t="shared" ref="C46:V46" si="1">SUM(C40:C44)</f>
        <v>0</v>
      </c>
      <c r="D46" s="189">
        <f t="shared" si="1"/>
        <v>0</v>
      </c>
      <c r="E46" s="189">
        <f t="shared" si="1"/>
        <v>0</v>
      </c>
      <c r="F46" s="189">
        <f t="shared" si="1"/>
        <v>0</v>
      </c>
      <c r="G46" s="190">
        <f t="shared" si="1"/>
        <v>0</v>
      </c>
      <c r="H46" s="129">
        <f t="shared" si="1"/>
        <v>0</v>
      </c>
      <c r="I46" s="129">
        <f t="shared" si="1"/>
        <v>0</v>
      </c>
      <c r="J46" s="129">
        <f t="shared" si="1"/>
        <v>0</v>
      </c>
      <c r="K46" s="129">
        <f t="shared" si="1"/>
        <v>0</v>
      </c>
      <c r="L46" s="130">
        <f t="shared" si="1"/>
        <v>0</v>
      </c>
      <c r="M46" s="129">
        <f t="shared" si="1"/>
        <v>0</v>
      </c>
      <c r="N46" s="129">
        <f t="shared" si="1"/>
        <v>0</v>
      </c>
      <c r="O46" s="129">
        <f t="shared" si="1"/>
        <v>0</v>
      </c>
      <c r="P46" s="129">
        <f t="shared" si="1"/>
        <v>0</v>
      </c>
      <c r="Q46" s="130">
        <f t="shared" si="1"/>
        <v>0</v>
      </c>
      <c r="R46" s="129">
        <f t="shared" si="1"/>
        <v>0</v>
      </c>
      <c r="S46" s="129">
        <f t="shared" si="1"/>
        <v>0</v>
      </c>
      <c r="T46" s="129">
        <f t="shared" si="1"/>
        <v>0</v>
      </c>
      <c r="U46" s="129">
        <f t="shared" si="1"/>
        <v>0</v>
      </c>
      <c r="V46" s="130">
        <f t="shared" si="1"/>
        <v>0</v>
      </c>
      <c r="W46" s="128">
        <f t="shared" ref="W46:AA46" si="2">SUM(W40:W44)</f>
        <v>0</v>
      </c>
      <c r="X46" s="129">
        <f t="shared" si="2"/>
        <v>0</v>
      </c>
      <c r="Y46" s="129">
        <f t="shared" si="2"/>
        <v>0</v>
      </c>
      <c r="Z46" s="129">
        <f t="shared" si="2"/>
        <v>0</v>
      </c>
      <c r="AA46" s="130">
        <f t="shared" si="2"/>
        <v>0</v>
      </c>
      <c r="AB46" s="128">
        <f t="shared" ref="AB46:AK46" si="3">SUM(AB40:AB44)</f>
        <v>0</v>
      </c>
      <c r="AC46" s="129">
        <f t="shared" si="3"/>
        <v>0</v>
      </c>
      <c r="AD46" s="129">
        <f t="shared" si="3"/>
        <v>0</v>
      </c>
      <c r="AE46" s="129">
        <f t="shared" si="3"/>
        <v>0</v>
      </c>
      <c r="AF46" s="130">
        <f t="shared" si="3"/>
        <v>0</v>
      </c>
      <c r="AG46" s="128">
        <f t="shared" si="3"/>
        <v>0</v>
      </c>
      <c r="AH46" s="129">
        <f t="shared" si="3"/>
        <v>0</v>
      </c>
      <c r="AI46" s="129">
        <f t="shared" si="3"/>
        <v>0</v>
      </c>
      <c r="AJ46" s="129">
        <f t="shared" si="3"/>
        <v>0</v>
      </c>
      <c r="AK46" s="130">
        <f t="shared" si="3"/>
        <v>0</v>
      </c>
    </row>
    <row r="47" spans="1:37" x14ac:dyDescent="0.25">
      <c r="A47" s="2"/>
      <c r="B47" s="2"/>
      <c r="C47" s="136"/>
      <c r="D47" s="136"/>
      <c r="E47" s="136"/>
      <c r="F47" s="136"/>
      <c r="G47" s="136"/>
      <c r="H47" s="164"/>
      <c r="I47" s="164"/>
      <c r="J47" s="164"/>
      <c r="K47" s="164"/>
      <c r="L47" s="164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</row>
    <row r="48" spans="1:37" ht="15.75" thickBot="1" x14ac:dyDescent="0.3">
      <c r="A48" s="2"/>
      <c r="B48" s="26" t="s">
        <v>50</v>
      </c>
      <c r="C48" s="136"/>
      <c r="D48" s="136"/>
      <c r="E48" s="136"/>
      <c r="F48" s="136"/>
      <c r="G48" s="136"/>
      <c r="H48" s="164"/>
      <c r="I48" s="164"/>
      <c r="J48" s="164"/>
      <c r="K48" s="164"/>
      <c r="L48" s="164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</row>
    <row r="49" spans="1:37" ht="29.25" x14ac:dyDescent="0.25">
      <c r="A49" s="27" t="s">
        <v>45</v>
      </c>
      <c r="B49" s="28" t="s">
        <v>51</v>
      </c>
      <c r="C49" s="117" t="s">
        <v>8</v>
      </c>
      <c r="D49" s="117" t="s">
        <v>9</v>
      </c>
      <c r="E49" s="117" t="s">
        <v>10</v>
      </c>
      <c r="F49" s="117" t="s">
        <v>11</v>
      </c>
      <c r="G49" s="118" t="s">
        <v>12</v>
      </c>
      <c r="H49" s="117" t="s">
        <v>8</v>
      </c>
      <c r="I49" s="117" t="s">
        <v>9</v>
      </c>
      <c r="J49" s="117" t="s">
        <v>10</v>
      </c>
      <c r="K49" s="117" t="s">
        <v>11</v>
      </c>
      <c r="L49" s="118" t="s">
        <v>12</v>
      </c>
      <c r="M49" s="117" t="s">
        <v>8</v>
      </c>
      <c r="N49" s="117" t="s">
        <v>9</v>
      </c>
      <c r="O49" s="117" t="s">
        <v>10</v>
      </c>
      <c r="P49" s="117" t="s">
        <v>11</v>
      </c>
      <c r="Q49" s="118" t="s">
        <v>12</v>
      </c>
      <c r="R49" s="117" t="s">
        <v>8</v>
      </c>
      <c r="S49" s="117" t="s">
        <v>9</v>
      </c>
      <c r="T49" s="117" t="s">
        <v>10</v>
      </c>
      <c r="U49" s="117" t="s">
        <v>11</v>
      </c>
      <c r="V49" s="118" t="s">
        <v>12</v>
      </c>
      <c r="W49" s="117" t="s">
        <v>8</v>
      </c>
      <c r="X49" s="117" t="s">
        <v>9</v>
      </c>
      <c r="Y49" s="117" t="s">
        <v>10</v>
      </c>
      <c r="Z49" s="117" t="s">
        <v>11</v>
      </c>
      <c r="AA49" s="118" t="s">
        <v>12</v>
      </c>
      <c r="AB49" s="117" t="s">
        <v>8</v>
      </c>
      <c r="AC49" s="117" t="s">
        <v>9</v>
      </c>
      <c r="AD49" s="117" t="s">
        <v>10</v>
      </c>
      <c r="AE49" s="117" t="s">
        <v>11</v>
      </c>
      <c r="AF49" s="118" t="s">
        <v>12</v>
      </c>
      <c r="AG49" s="117" t="s">
        <v>8</v>
      </c>
      <c r="AH49" s="117" t="s">
        <v>9</v>
      </c>
      <c r="AI49" s="117" t="s">
        <v>10</v>
      </c>
      <c r="AJ49" s="117" t="s">
        <v>11</v>
      </c>
      <c r="AK49" s="118" t="s">
        <v>12</v>
      </c>
    </row>
    <row r="50" spans="1:37" x14ac:dyDescent="0.25">
      <c r="A50" s="18"/>
      <c r="B50" s="30" t="s">
        <v>52</v>
      </c>
      <c r="C50" s="158">
        <f>SUM(D50:G50)</f>
        <v>0</v>
      </c>
      <c r="D50" s="112"/>
      <c r="E50" s="112"/>
      <c r="F50" s="112">
        <f>F24</f>
        <v>0</v>
      </c>
      <c r="G50" s="112">
        <f>G24</f>
        <v>0</v>
      </c>
      <c r="H50" s="111">
        <f>SUM(I50:L50)</f>
        <v>3.2862</v>
      </c>
      <c r="I50" s="112"/>
      <c r="J50" s="112"/>
      <c r="K50" s="112">
        <f>K24</f>
        <v>0.71150000000000002</v>
      </c>
      <c r="L50" s="112">
        <f>L24</f>
        <v>2.5747</v>
      </c>
      <c r="M50" s="111">
        <f>SUM(N50:Q50)</f>
        <v>0</v>
      </c>
      <c r="N50" s="112"/>
      <c r="O50" s="112"/>
      <c r="P50" s="112">
        <f>P24</f>
        <v>0</v>
      </c>
      <c r="Q50" s="112">
        <f>Q24</f>
        <v>0</v>
      </c>
      <c r="R50" s="111">
        <f>SUM(S50:V50)</f>
        <v>3.4478</v>
      </c>
      <c r="S50" s="112"/>
      <c r="T50" s="112"/>
      <c r="U50" s="112">
        <f>U24</f>
        <v>0.71250000000000002</v>
      </c>
      <c r="V50" s="112">
        <f>V24</f>
        <v>2.7353000000000001</v>
      </c>
      <c r="W50" s="111">
        <f>SUM(X50:AA50)</f>
        <v>1.6314</v>
      </c>
      <c r="X50" s="112">
        <f>X24</f>
        <v>0</v>
      </c>
      <c r="Y50" s="112"/>
      <c r="Z50" s="112">
        <f>Z24</f>
        <v>3.9199999999999999E-2</v>
      </c>
      <c r="AA50" s="113">
        <f>AA24</f>
        <v>1.5922000000000001</v>
      </c>
      <c r="AB50" s="111">
        <f>SUM(AC50:AF50)</f>
        <v>1.9340249999999999</v>
      </c>
      <c r="AC50" s="112">
        <f>AC24</f>
        <v>0</v>
      </c>
      <c r="AD50" s="112"/>
      <c r="AE50" s="112">
        <f>AE24</f>
        <v>2.9925E-2</v>
      </c>
      <c r="AF50" s="113">
        <f>AF24</f>
        <v>1.9040999999999999</v>
      </c>
      <c r="AG50" s="111">
        <f>SUM(AH50:AK50)</f>
        <v>3.5653600000000001</v>
      </c>
      <c r="AH50" s="112">
        <f>AH24</f>
        <v>0</v>
      </c>
      <c r="AI50" s="112"/>
      <c r="AJ50" s="112">
        <f>AJ24</f>
        <v>6.9159999999999999E-2</v>
      </c>
      <c r="AK50" s="113">
        <f>AK24</f>
        <v>3.4962</v>
      </c>
    </row>
    <row r="51" spans="1:37" x14ac:dyDescent="0.25">
      <c r="A51" s="18"/>
      <c r="B51" s="30"/>
      <c r="C51" s="158">
        <f>SUM(D51:G51)</f>
        <v>0</v>
      </c>
      <c r="D51" s="112"/>
      <c r="E51" s="112"/>
      <c r="F51" s="112"/>
      <c r="G51" s="113"/>
      <c r="H51" s="111">
        <f>SUM(I51:L51)</f>
        <v>0</v>
      </c>
      <c r="I51" s="112"/>
      <c r="J51" s="112"/>
      <c r="K51" s="112"/>
      <c r="L51" s="113"/>
      <c r="M51" s="111">
        <f>SUM(N51:Q51)</f>
        <v>0</v>
      </c>
      <c r="N51" s="112"/>
      <c r="O51" s="112"/>
      <c r="P51" s="112"/>
      <c r="Q51" s="113"/>
      <c r="R51" s="111">
        <f>SUM(S51:V51)</f>
        <v>0</v>
      </c>
      <c r="S51" s="112"/>
      <c r="T51" s="112"/>
      <c r="U51" s="112"/>
      <c r="V51" s="113"/>
      <c r="W51" s="111">
        <f>SUM(X51:AA51)</f>
        <v>0</v>
      </c>
      <c r="X51" s="112"/>
      <c r="Y51" s="112"/>
      <c r="Z51" s="112"/>
      <c r="AA51" s="113"/>
      <c r="AB51" s="111">
        <f>SUM(AC51:AF51)</f>
        <v>0</v>
      </c>
      <c r="AC51" s="112"/>
      <c r="AD51" s="112"/>
      <c r="AE51" s="112"/>
      <c r="AF51" s="113"/>
      <c r="AG51" s="111">
        <f>SUM(AH51:AK51)</f>
        <v>0</v>
      </c>
      <c r="AH51" s="112"/>
      <c r="AI51" s="112"/>
      <c r="AJ51" s="112"/>
      <c r="AK51" s="113"/>
    </row>
    <row r="52" spans="1:37" x14ac:dyDescent="0.25">
      <c r="A52" s="18"/>
      <c r="B52" s="30"/>
      <c r="C52" s="158">
        <f>SUM(D52:G52)</f>
        <v>0</v>
      </c>
      <c r="D52" s="112"/>
      <c r="E52" s="112"/>
      <c r="F52" s="112"/>
      <c r="G52" s="113"/>
      <c r="H52" s="111">
        <f>SUM(I52:L52)</f>
        <v>0</v>
      </c>
      <c r="I52" s="112"/>
      <c r="J52" s="112"/>
      <c r="K52" s="112"/>
      <c r="L52" s="113"/>
      <c r="M52" s="111">
        <f>SUM(N52:Q52)</f>
        <v>0</v>
      </c>
      <c r="N52" s="112"/>
      <c r="O52" s="112"/>
      <c r="P52" s="112"/>
      <c r="Q52" s="113"/>
      <c r="R52" s="111">
        <f>SUM(S52:V52)</f>
        <v>0</v>
      </c>
      <c r="S52" s="112"/>
      <c r="T52" s="112"/>
      <c r="U52" s="112"/>
      <c r="V52" s="113"/>
      <c r="W52" s="111">
        <f>SUM(X52:AA52)</f>
        <v>0</v>
      </c>
      <c r="X52" s="112"/>
      <c r="Y52" s="112"/>
      <c r="Z52" s="112"/>
      <c r="AA52" s="113"/>
      <c r="AB52" s="111">
        <f>SUM(AC52:AF52)</f>
        <v>0</v>
      </c>
      <c r="AC52" s="112"/>
      <c r="AD52" s="112"/>
      <c r="AE52" s="112"/>
      <c r="AF52" s="113"/>
      <c r="AG52" s="111">
        <f>SUM(AH52:AK52)</f>
        <v>0</v>
      </c>
      <c r="AH52" s="112"/>
      <c r="AI52" s="112"/>
      <c r="AJ52" s="112"/>
      <c r="AK52" s="113"/>
    </row>
    <row r="53" spans="1:37" ht="15.75" thickBot="1" x14ac:dyDescent="0.3">
      <c r="A53" s="223" t="s">
        <v>47</v>
      </c>
      <c r="B53" s="222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9"/>
      <c r="AB53" s="114"/>
      <c r="AC53" s="114"/>
      <c r="AD53" s="114"/>
      <c r="AE53" s="114"/>
      <c r="AF53" s="119"/>
      <c r="AG53" s="114"/>
      <c r="AH53" s="114"/>
      <c r="AI53" s="114"/>
      <c r="AJ53" s="114"/>
      <c r="AK53" s="119"/>
    </row>
    <row r="54" spans="1:37" ht="15.75" thickBot="1" x14ac:dyDescent="0.3">
      <c r="A54" s="33"/>
      <c r="B54" s="34" t="s">
        <v>48</v>
      </c>
      <c r="C54" s="165">
        <f t="shared" ref="C54:V54" si="4">SUM(C50:C52)</f>
        <v>0</v>
      </c>
      <c r="D54" s="165">
        <f t="shared" si="4"/>
        <v>0</v>
      </c>
      <c r="E54" s="165">
        <f t="shared" si="4"/>
        <v>0</v>
      </c>
      <c r="F54" s="165">
        <f t="shared" si="4"/>
        <v>0</v>
      </c>
      <c r="G54" s="166">
        <f t="shared" si="4"/>
        <v>0</v>
      </c>
      <c r="H54" s="120">
        <f t="shared" si="4"/>
        <v>3.2862</v>
      </c>
      <c r="I54" s="120">
        <f t="shared" si="4"/>
        <v>0</v>
      </c>
      <c r="J54" s="120">
        <f t="shared" si="4"/>
        <v>0</v>
      </c>
      <c r="K54" s="120">
        <f t="shared" si="4"/>
        <v>0.71150000000000002</v>
      </c>
      <c r="L54" s="121">
        <f t="shared" si="4"/>
        <v>2.5747</v>
      </c>
      <c r="M54" s="120">
        <f t="shared" si="4"/>
        <v>0</v>
      </c>
      <c r="N54" s="120">
        <f t="shared" si="4"/>
        <v>0</v>
      </c>
      <c r="O54" s="120">
        <f t="shared" si="4"/>
        <v>0</v>
      </c>
      <c r="P54" s="120">
        <f t="shared" si="4"/>
        <v>0</v>
      </c>
      <c r="Q54" s="121">
        <f t="shared" si="4"/>
        <v>0</v>
      </c>
      <c r="R54" s="120">
        <f t="shared" si="4"/>
        <v>3.4478</v>
      </c>
      <c r="S54" s="120">
        <f t="shared" si="4"/>
        <v>0</v>
      </c>
      <c r="T54" s="120">
        <f t="shared" si="4"/>
        <v>0</v>
      </c>
      <c r="U54" s="120">
        <f t="shared" si="4"/>
        <v>0.71250000000000002</v>
      </c>
      <c r="V54" s="121">
        <f t="shared" si="4"/>
        <v>2.7353000000000001</v>
      </c>
      <c r="W54" s="120">
        <f t="shared" ref="W54:AA54" si="5">SUM(W50:W52)</f>
        <v>1.6314</v>
      </c>
      <c r="X54" s="120">
        <f t="shared" si="5"/>
        <v>0</v>
      </c>
      <c r="Y54" s="120">
        <f t="shared" si="5"/>
        <v>0</v>
      </c>
      <c r="Z54" s="120">
        <f t="shared" si="5"/>
        <v>3.9199999999999999E-2</v>
      </c>
      <c r="AA54" s="121">
        <f t="shared" si="5"/>
        <v>1.5922000000000001</v>
      </c>
      <c r="AB54" s="120">
        <f t="shared" ref="AB54:AK54" si="6">SUM(AB50:AB52)</f>
        <v>1.9340249999999999</v>
      </c>
      <c r="AC54" s="120">
        <f t="shared" si="6"/>
        <v>0</v>
      </c>
      <c r="AD54" s="120">
        <f t="shared" si="6"/>
        <v>0</v>
      </c>
      <c r="AE54" s="120">
        <f t="shared" si="6"/>
        <v>2.9925E-2</v>
      </c>
      <c r="AF54" s="121">
        <f t="shared" si="6"/>
        <v>1.9040999999999999</v>
      </c>
      <c r="AG54" s="120">
        <f t="shared" si="6"/>
        <v>3.5653600000000001</v>
      </c>
      <c r="AH54" s="120">
        <f t="shared" si="6"/>
        <v>0</v>
      </c>
      <c r="AI54" s="120">
        <f t="shared" si="6"/>
        <v>0</v>
      </c>
      <c r="AJ54" s="120">
        <f t="shared" si="6"/>
        <v>6.9159999999999999E-2</v>
      </c>
      <c r="AK54" s="121">
        <f t="shared" si="6"/>
        <v>3.4962</v>
      </c>
    </row>
    <row r="55" spans="1:3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37" x14ac:dyDescent="0.25">
      <c r="A56" s="2"/>
    </row>
    <row r="57" spans="1:37" ht="19.5" customHeight="1" x14ac:dyDescent="0.3">
      <c r="A57" s="2"/>
      <c r="B57" s="213"/>
      <c r="C57" s="218"/>
      <c r="D57" s="218"/>
      <c r="E57" s="218"/>
      <c r="F57" s="212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235" t="s">
        <v>68</v>
      </c>
      <c r="Y57" s="235"/>
      <c r="Z57" s="235"/>
      <c r="AA57" s="235"/>
      <c r="AB57" s="209"/>
      <c r="AC57" s="209"/>
      <c r="AD57" s="209"/>
      <c r="AE57" s="210"/>
      <c r="AF57" s="211"/>
      <c r="AG57" s="211"/>
      <c r="AH57" s="212"/>
    </row>
    <row r="58" spans="1:37" ht="19.5" customHeight="1" x14ac:dyDescent="0.25">
      <c r="A58" s="2"/>
      <c r="B58" s="74"/>
      <c r="C58" s="73"/>
      <c r="D58" s="73"/>
      <c r="E58" s="73"/>
      <c r="F58" s="73"/>
      <c r="G58" s="125"/>
      <c r="H58" s="125"/>
      <c r="I58" s="125"/>
      <c r="J58" s="125"/>
      <c r="K58" s="127"/>
      <c r="L58" s="125"/>
      <c r="M58" s="126"/>
      <c r="N58" s="126"/>
      <c r="O58" s="125"/>
      <c r="P58" s="125"/>
      <c r="Q58" s="125"/>
      <c r="R58" s="125"/>
      <c r="S58" s="5"/>
      <c r="T58" s="5"/>
      <c r="U58" s="5"/>
      <c r="V58" s="5"/>
      <c r="W58" s="5"/>
      <c r="X58" s="235" t="s">
        <v>72</v>
      </c>
      <c r="Y58" s="235"/>
      <c r="Z58" s="235"/>
      <c r="AA58" s="235"/>
      <c r="AB58" s="235"/>
      <c r="AC58" s="235"/>
      <c r="AD58" s="235"/>
      <c r="AE58" s="236" t="s">
        <v>69</v>
      </c>
      <c r="AF58" s="236"/>
      <c r="AG58" s="236"/>
      <c r="AH58" s="236"/>
    </row>
    <row r="59" spans="1:37" ht="14.25" customHeight="1" x14ac:dyDescent="0.35">
      <c r="B59" s="74"/>
      <c r="C59" s="5"/>
      <c r="D59" s="5"/>
      <c r="E59" s="5"/>
      <c r="F59" s="5"/>
      <c r="G59" s="125"/>
      <c r="H59" s="125"/>
      <c r="I59" s="125"/>
      <c r="J59" s="125"/>
      <c r="K59" s="127"/>
      <c r="L59" s="125"/>
      <c r="M59" s="126"/>
      <c r="N59" s="126"/>
      <c r="O59" s="125"/>
      <c r="P59" s="125"/>
      <c r="Q59" s="125"/>
      <c r="R59" s="125"/>
      <c r="S59" s="5"/>
      <c r="T59" s="5"/>
      <c r="U59" s="5"/>
      <c r="V59" s="5"/>
      <c r="W59" s="5"/>
      <c r="X59" s="205"/>
      <c r="Y59" s="205"/>
      <c r="Z59" s="205"/>
      <c r="AA59" s="205"/>
      <c r="AB59" s="205"/>
      <c r="AC59" s="207"/>
      <c r="AD59" s="208"/>
      <c r="AE59" s="237" t="s">
        <v>70</v>
      </c>
      <c r="AF59" s="237"/>
      <c r="AG59" s="237"/>
      <c r="AH59" s="237"/>
    </row>
    <row r="60" spans="1:37" ht="13.5" customHeight="1" x14ac:dyDescent="0.35">
      <c r="B60" s="125"/>
      <c r="C60" s="5"/>
      <c r="D60" s="5"/>
      <c r="E60" s="5"/>
      <c r="F60" s="5"/>
      <c r="G60" s="125"/>
      <c r="H60" s="125"/>
      <c r="I60" s="125"/>
      <c r="J60" s="125"/>
      <c r="K60" s="127"/>
      <c r="L60" s="125"/>
      <c r="M60" s="126"/>
      <c r="N60" s="126"/>
      <c r="O60" s="125"/>
      <c r="P60" s="125"/>
      <c r="Q60" s="125"/>
      <c r="R60" s="125"/>
      <c r="S60" s="5"/>
      <c r="T60" s="5"/>
      <c r="U60" s="5"/>
      <c r="V60" s="5"/>
      <c r="W60" s="125"/>
      <c r="X60" s="206"/>
      <c r="Y60" s="206"/>
      <c r="Z60" s="206"/>
      <c r="AA60" s="206"/>
      <c r="AB60" s="206"/>
      <c r="AC60" s="207"/>
      <c r="AD60" s="208"/>
      <c r="AE60" s="237" t="s">
        <v>71</v>
      </c>
      <c r="AF60" s="237"/>
      <c r="AG60" s="237"/>
      <c r="AH60" s="237"/>
    </row>
    <row r="65" spans="5:19" x14ac:dyDescent="0.25">
      <c r="R65" s="124"/>
    </row>
    <row r="66" spans="5:19" x14ac:dyDescent="0.25">
      <c r="E66" s="127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2"/>
      <c r="S66" s="127"/>
    </row>
    <row r="67" spans="5:19" ht="17.25" customHeight="1" x14ac:dyDescent="0.25">
      <c r="E67" s="127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2"/>
      <c r="S67" s="127"/>
    </row>
    <row r="68" spans="5:19" x14ac:dyDescent="0.25">
      <c r="E68" s="127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27"/>
    </row>
    <row r="69" spans="5:19" x14ac:dyDescent="0.25">
      <c r="E69" s="127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2"/>
      <c r="S69" s="127"/>
    </row>
  </sheetData>
  <protectedRanges>
    <protectedRange sqref="T13 V13:V14 E13 G13:G14 D16:G19 S16:V19 A50:B52 X25:AA26 J13 O13 Q13:Q14 N16:Q19 N21:Q22 N24:Q26 S24:V26 L13:L14 D21:G22 D24:G26 Y13 AA13:AA14 X16:AA19 A33:B34 A40:B44 AC25:AF26 AD13 AF13:AF14 AC16:AF19 AI13 AK13:AK14 I21:L22 I16:L19 I24:L26 S21:V22 X21:AA22 AC21:AF22 AH16:AK19 AH21:AK22 AC24:AD24 AF24 AH24:AK26" name="Диапазон1"/>
  </protectedRanges>
  <mergeCells count="21">
    <mergeCell ref="X58:AD58"/>
    <mergeCell ref="AE58:AH58"/>
    <mergeCell ref="AE59:AH59"/>
    <mergeCell ref="AE60:AH60"/>
    <mergeCell ref="X57:AA57"/>
    <mergeCell ref="Z1:AA1"/>
    <mergeCell ref="Z4:AA4"/>
    <mergeCell ref="A5:AA5"/>
    <mergeCell ref="A7:A8"/>
    <mergeCell ref="B7:B8"/>
    <mergeCell ref="C7:G7"/>
    <mergeCell ref="H7:L7"/>
    <mergeCell ref="M7:Q7"/>
    <mergeCell ref="R7:V7"/>
    <mergeCell ref="W7:AA7"/>
    <mergeCell ref="C57:E57"/>
    <mergeCell ref="AB7:AF7"/>
    <mergeCell ref="AG7:AK7"/>
    <mergeCell ref="A35:B35"/>
    <mergeCell ref="A45:B45"/>
    <mergeCell ref="A53:B53"/>
  </mergeCells>
  <dataValidations count="1">
    <dataValidation type="decimal" operator="greaterThanOrEqual" allowBlank="1" showInputMessage="1" showErrorMessage="1" sqref="F67:Q67">
      <formula1>0</formula1>
    </dataValidation>
  </dataValidations>
  <hyperlinks>
    <hyperlink ref="A35:B35" location="'Баланс энергии'!A30" display="Добавить"/>
    <hyperlink ref="A45:B45" location="'Баланс энергии'!A36" display="Добавить"/>
    <hyperlink ref="A53:B53" location="'Баланс энергии'!A36" display="Добавить"/>
  </hyperlinks>
  <pageMargins left="0.33" right="0.22" top="0.37" bottom="0.23" header="0.23" footer="0.2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3"/>
  <sheetViews>
    <sheetView tabSelected="1" view="pageBreakPreview" topLeftCell="X1" zoomScale="85" zoomScaleNormal="70" zoomScaleSheetLayoutView="85" workbookViewId="0">
      <selection activeCell="AU23" sqref="AU23"/>
    </sheetView>
  </sheetViews>
  <sheetFormatPr defaultRowHeight="15" x14ac:dyDescent="0.25"/>
  <cols>
    <col min="1" max="1" width="5.42578125" customWidth="1"/>
    <col min="2" max="2" width="34.7109375" customWidth="1"/>
    <col min="3" max="22" width="7.7109375" style="137" customWidth="1"/>
    <col min="23" max="23" width="9" style="137" customWidth="1"/>
    <col min="24" max="32" width="7.7109375" style="137" customWidth="1"/>
    <col min="33" max="37" width="8.7109375" style="137" customWidth="1"/>
    <col min="39" max="39" width="9.7109375" bestFit="1" customWidth="1"/>
    <col min="40" max="41" width="9.28515625" bestFit="1" customWidth="1"/>
  </cols>
  <sheetData>
    <row r="1" spans="1:41" x14ac:dyDescent="0.25">
      <c r="A1" s="2"/>
      <c r="B1" s="2"/>
      <c r="C1" s="136"/>
      <c r="D1" s="136"/>
      <c r="E1" s="136"/>
      <c r="F1" s="136"/>
      <c r="G1" s="136"/>
      <c r="H1" s="136"/>
      <c r="I1" s="136"/>
      <c r="J1" s="136"/>
      <c r="K1" s="239"/>
      <c r="L1" s="239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239"/>
      <c r="AA1" s="239"/>
      <c r="AH1" s="216" t="s">
        <v>78</v>
      </c>
    </row>
    <row r="2" spans="1:41" x14ac:dyDescent="0.25">
      <c r="A2" s="2"/>
      <c r="B2" s="2"/>
      <c r="C2" s="136"/>
      <c r="D2" s="136"/>
      <c r="E2" s="136"/>
      <c r="F2" s="136"/>
      <c r="G2" s="136"/>
      <c r="H2" s="136"/>
      <c r="I2" s="136"/>
      <c r="J2" s="136"/>
      <c r="K2" s="215"/>
      <c r="L2" s="215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215"/>
      <c r="AA2" s="215"/>
      <c r="AH2" s="216" t="s">
        <v>73</v>
      </c>
    </row>
    <row r="3" spans="1:41" x14ac:dyDescent="0.25">
      <c r="A3" s="2"/>
      <c r="B3" s="2"/>
      <c r="C3" s="136"/>
      <c r="D3" s="136"/>
      <c r="E3" s="136"/>
      <c r="F3" s="136"/>
      <c r="G3" s="136"/>
      <c r="H3" s="136"/>
      <c r="I3" s="136"/>
      <c r="J3" s="136"/>
      <c r="K3" s="215"/>
      <c r="L3" s="215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215"/>
      <c r="AA3" s="215"/>
      <c r="AH3" s="216" t="s">
        <v>74</v>
      </c>
    </row>
    <row r="4" spans="1:41" x14ac:dyDescent="0.25">
      <c r="A4" s="9"/>
      <c r="B4" s="10"/>
      <c r="C4" s="138"/>
      <c r="D4" s="138"/>
      <c r="E4" s="138"/>
      <c r="F4" s="138"/>
      <c r="G4" s="138"/>
      <c r="H4" s="138"/>
      <c r="I4" s="138"/>
      <c r="J4" s="138"/>
      <c r="K4" s="138"/>
      <c r="L4" s="139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8"/>
      <c r="AA4" s="139"/>
      <c r="AH4" s="216" t="s">
        <v>75</v>
      </c>
    </row>
    <row r="5" spans="1:41" ht="18.75" customHeight="1" x14ac:dyDescent="0.25">
      <c r="A5" s="238" t="s">
        <v>66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H5" s="217" t="s">
        <v>0</v>
      </c>
    </row>
    <row r="6" spans="1:41" ht="15.75" thickBot="1" x14ac:dyDescent="0.3">
      <c r="A6" s="11"/>
      <c r="B6" s="13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K6" s="137" t="s">
        <v>76</v>
      </c>
    </row>
    <row r="7" spans="1:41" ht="35.25" customHeight="1" x14ac:dyDescent="0.25">
      <c r="A7" s="228" t="s">
        <v>1</v>
      </c>
      <c r="B7" s="240" t="s">
        <v>2</v>
      </c>
      <c r="C7" s="219" t="s">
        <v>3</v>
      </c>
      <c r="D7" s="220"/>
      <c r="E7" s="220"/>
      <c r="F7" s="220"/>
      <c r="G7" s="221"/>
      <c r="H7" s="219" t="s">
        <v>4</v>
      </c>
      <c r="I7" s="220"/>
      <c r="J7" s="220"/>
      <c r="K7" s="220"/>
      <c r="L7" s="221"/>
      <c r="M7" s="219" t="s">
        <v>5</v>
      </c>
      <c r="N7" s="220"/>
      <c r="O7" s="220"/>
      <c r="P7" s="220"/>
      <c r="Q7" s="221"/>
      <c r="R7" s="219" t="s">
        <v>6</v>
      </c>
      <c r="S7" s="220"/>
      <c r="T7" s="220"/>
      <c r="U7" s="220"/>
      <c r="V7" s="221"/>
      <c r="W7" s="219" t="s">
        <v>63</v>
      </c>
      <c r="X7" s="220"/>
      <c r="Y7" s="220"/>
      <c r="Z7" s="220"/>
      <c r="AA7" s="221"/>
      <c r="AB7" s="219" t="s">
        <v>64</v>
      </c>
      <c r="AC7" s="220"/>
      <c r="AD7" s="220"/>
      <c r="AE7" s="220"/>
      <c r="AF7" s="221"/>
      <c r="AG7" s="219" t="s">
        <v>7</v>
      </c>
      <c r="AH7" s="220"/>
      <c r="AI7" s="220"/>
      <c r="AJ7" s="220"/>
      <c r="AK7" s="221"/>
    </row>
    <row r="8" spans="1:41" ht="15.75" thickBot="1" x14ac:dyDescent="0.3">
      <c r="A8" s="229"/>
      <c r="B8" s="241"/>
      <c r="C8" s="140" t="s">
        <v>8</v>
      </c>
      <c r="D8" s="141" t="s">
        <v>9</v>
      </c>
      <c r="E8" s="141" t="s">
        <v>10</v>
      </c>
      <c r="F8" s="141" t="s">
        <v>11</v>
      </c>
      <c r="G8" s="142" t="s">
        <v>12</v>
      </c>
      <c r="H8" s="140" t="s">
        <v>8</v>
      </c>
      <c r="I8" s="141" t="s">
        <v>9</v>
      </c>
      <c r="J8" s="141" t="s">
        <v>10</v>
      </c>
      <c r="K8" s="141" t="s">
        <v>11</v>
      </c>
      <c r="L8" s="142" t="s">
        <v>12</v>
      </c>
      <c r="M8" s="140" t="s">
        <v>8</v>
      </c>
      <c r="N8" s="141" t="s">
        <v>9</v>
      </c>
      <c r="O8" s="141" t="s">
        <v>10</v>
      </c>
      <c r="P8" s="141" t="s">
        <v>11</v>
      </c>
      <c r="Q8" s="142" t="s">
        <v>12</v>
      </c>
      <c r="R8" s="140" t="s">
        <v>8</v>
      </c>
      <c r="S8" s="141" t="s">
        <v>9</v>
      </c>
      <c r="T8" s="141" t="s">
        <v>10</v>
      </c>
      <c r="U8" s="141" t="s">
        <v>11</v>
      </c>
      <c r="V8" s="142" t="s">
        <v>12</v>
      </c>
      <c r="W8" s="140" t="s">
        <v>8</v>
      </c>
      <c r="X8" s="141" t="s">
        <v>9</v>
      </c>
      <c r="Y8" s="141" t="s">
        <v>10</v>
      </c>
      <c r="Z8" s="141" t="s">
        <v>11</v>
      </c>
      <c r="AA8" s="142" t="s">
        <v>12</v>
      </c>
      <c r="AB8" s="140" t="s">
        <v>8</v>
      </c>
      <c r="AC8" s="141" t="s">
        <v>9</v>
      </c>
      <c r="AD8" s="141" t="s">
        <v>10</v>
      </c>
      <c r="AE8" s="141" t="s">
        <v>11</v>
      </c>
      <c r="AF8" s="142" t="s">
        <v>12</v>
      </c>
      <c r="AG8" s="140" t="s">
        <v>8</v>
      </c>
      <c r="AH8" s="141" t="s">
        <v>9</v>
      </c>
      <c r="AI8" s="141" t="s">
        <v>10</v>
      </c>
      <c r="AJ8" s="141" t="s">
        <v>11</v>
      </c>
      <c r="AK8" s="142" t="s">
        <v>12</v>
      </c>
    </row>
    <row r="9" spans="1:41" ht="15.75" thickBot="1" x14ac:dyDescent="0.3">
      <c r="A9" s="14">
        <v>1</v>
      </c>
      <c r="B9" s="15">
        <v>2</v>
      </c>
      <c r="C9" s="143">
        <v>3</v>
      </c>
      <c r="D9" s="144">
        <v>4</v>
      </c>
      <c r="E9" s="144">
        <v>5</v>
      </c>
      <c r="F9" s="144">
        <v>6</v>
      </c>
      <c r="G9" s="145">
        <v>7</v>
      </c>
      <c r="H9" s="143">
        <v>8</v>
      </c>
      <c r="I9" s="144">
        <v>9</v>
      </c>
      <c r="J9" s="144">
        <v>10</v>
      </c>
      <c r="K9" s="144">
        <v>11</v>
      </c>
      <c r="L9" s="145">
        <v>12</v>
      </c>
      <c r="M9" s="143">
        <v>13</v>
      </c>
      <c r="N9" s="144">
        <v>14</v>
      </c>
      <c r="O9" s="144">
        <v>15</v>
      </c>
      <c r="P9" s="144">
        <v>16</v>
      </c>
      <c r="Q9" s="145">
        <v>17</v>
      </c>
      <c r="R9" s="143">
        <v>18</v>
      </c>
      <c r="S9" s="144">
        <v>19</v>
      </c>
      <c r="T9" s="144">
        <v>20</v>
      </c>
      <c r="U9" s="144">
        <v>21</v>
      </c>
      <c r="V9" s="145">
        <v>22</v>
      </c>
      <c r="W9" s="143">
        <v>23</v>
      </c>
      <c r="X9" s="144">
        <v>24</v>
      </c>
      <c r="Y9" s="144">
        <v>25</v>
      </c>
      <c r="Z9" s="144">
        <v>26</v>
      </c>
      <c r="AA9" s="145">
        <v>27</v>
      </c>
      <c r="AB9" s="143">
        <v>23</v>
      </c>
      <c r="AC9" s="144">
        <v>24</v>
      </c>
      <c r="AD9" s="144">
        <v>25</v>
      </c>
      <c r="AE9" s="144">
        <v>26</v>
      </c>
      <c r="AF9" s="145">
        <v>27</v>
      </c>
      <c r="AG9" s="143">
        <v>23</v>
      </c>
      <c r="AH9" s="144">
        <v>24</v>
      </c>
      <c r="AI9" s="144">
        <v>25</v>
      </c>
      <c r="AJ9" s="144">
        <v>26</v>
      </c>
      <c r="AK9" s="145">
        <v>27</v>
      </c>
    </row>
    <row r="10" spans="1:41" ht="17.25" customHeight="1" x14ac:dyDescent="0.25">
      <c r="A10" s="16" t="s">
        <v>13</v>
      </c>
      <c r="B10" s="17" t="s">
        <v>14</v>
      </c>
      <c r="C10" s="43">
        <f>C20+C22+C23</f>
        <v>0</v>
      </c>
      <c r="D10" s="44">
        <f>D16+D17+D18+D19</f>
        <v>0</v>
      </c>
      <c r="E10" s="44">
        <f>E11+E16+E17+E18+E19</f>
        <v>0</v>
      </c>
      <c r="F10" s="44">
        <f>F11+F16+F17+F18+F19</f>
        <v>0</v>
      </c>
      <c r="G10" s="146">
        <f>G11+G16+G17+G18+G19</f>
        <v>0</v>
      </c>
      <c r="H10" s="43">
        <f>H20+H22+H23</f>
        <v>0.8600000000000001</v>
      </c>
      <c r="I10" s="44">
        <f>I16+I17+I18+I19</f>
        <v>0</v>
      </c>
      <c r="J10" s="44">
        <f>J11+J16+J17+J18+J19</f>
        <v>0</v>
      </c>
      <c r="K10" s="44">
        <f>K11+K16+K17+K18+K19</f>
        <v>0.86</v>
      </c>
      <c r="L10" s="146">
        <f>L11+L16+L17+L18+L19</f>
        <v>0.64266800000000002</v>
      </c>
      <c r="M10" s="43">
        <f>M20+M22+M23</f>
        <v>0</v>
      </c>
      <c r="N10" s="44">
        <f>N16+N17+N18+N19</f>
        <v>0</v>
      </c>
      <c r="O10" s="44">
        <f>O11+O16+O17+O18+O19</f>
        <v>0</v>
      </c>
      <c r="P10" s="44">
        <f>P11+P16+P17+P18+P19</f>
        <v>0</v>
      </c>
      <c r="Q10" s="146">
        <f>Q11+Q16+Q17+Q18+Q19</f>
        <v>0</v>
      </c>
      <c r="R10" s="43">
        <f>R20+R22+R23</f>
        <v>0.90299999999999991</v>
      </c>
      <c r="S10" s="44">
        <f>S16+S17+S18+S19</f>
        <v>0</v>
      </c>
      <c r="T10" s="44">
        <f>T11+T16+T17+T18+T19</f>
        <v>0</v>
      </c>
      <c r="U10" s="44">
        <f>U11+U16+U17+U18+U19</f>
        <v>0.90300000000000002</v>
      </c>
      <c r="V10" s="146">
        <f>V11+V16+V17+V18+V19</f>
        <v>0.68283640000000001</v>
      </c>
      <c r="W10" s="43">
        <f>W20+W22+W23</f>
        <v>0.86609999999999998</v>
      </c>
      <c r="X10" s="203">
        <f>X16+X17+X18+X19</f>
        <v>0</v>
      </c>
      <c r="Y10" s="44">
        <f>Y11+Y16+Y17+Y18+Y19</f>
        <v>0</v>
      </c>
      <c r="Z10" s="44">
        <f>Z11+Z16+Z17+Z18+Z19</f>
        <v>0.86609999999999998</v>
      </c>
      <c r="AA10" s="45">
        <f>AA11+AA16+AA17+AA18+AA19</f>
        <v>0.79499467999999995</v>
      </c>
      <c r="AB10" s="43">
        <f>AB20+AB22+AB23</f>
        <v>1.0273999999999999</v>
      </c>
      <c r="AC10" s="44">
        <f>AC16+AC17+AC18+AC19</f>
        <v>0</v>
      </c>
      <c r="AD10" s="44">
        <f>AD11+AD16+AD17+AD18+AD19</f>
        <v>0</v>
      </c>
      <c r="AE10" s="44">
        <f>AE11+AE16+AE17+AE18+AE19</f>
        <v>1.0273999999999999</v>
      </c>
      <c r="AF10" s="45">
        <f>AF11+AF16+AF17+AF18+AF19</f>
        <v>0.95062311999999982</v>
      </c>
      <c r="AG10" s="43">
        <f>AG20+AG22+AG23</f>
        <v>0.9467000000000001</v>
      </c>
      <c r="AH10" s="44">
        <f>AH16+AH17+AH18+AH19</f>
        <v>0</v>
      </c>
      <c r="AI10" s="44">
        <f>AI11+AI16+AI17+AI18+AI19</f>
        <v>0</v>
      </c>
      <c r="AJ10" s="44">
        <f>AJ11+AJ16+AJ17+AJ18+AJ19</f>
        <v>0.9467000000000001</v>
      </c>
      <c r="AK10" s="45">
        <f>AK11+AK16+AK17+AK18+AK19</f>
        <v>0.87275270074074085</v>
      </c>
    </row>
    <row r="11" spans="1:41" x14ac:dyDescent="0.25">
      <c r="A11" s="18" t="s">
        <v>15</v>
      </c>
      <c r="B11" s="19" t="s">
        <v>16</v>
      </c>
      <c r="C11" s="147" t="s">
        <v>17</v>
      </c>
      <c r="D11" s="49" t="s">
        <v>17</v>
      </c>
      <c r="E11" s="50">
        <f>E13</f>
        <v>0</v>
      </c>
      <c r="F11" s="50">
        <f>F13+F14</f>
        <v>0</v>
      </c>
      <c r="G11" s="148">
        <f>G13+G14+G15</f>
        <v>0</v>
      </c>
      <c r="H11" s="147" t="s">
        <v>17</v>
      </c>
      <c r="I11" s="49" t="s">
        <v>17</v>
      </c>
      <c r="J11" s="50">
        <f>J13</f>
        <v>0</v>
      </c>
      <c r="K11" s="50">
        <f>K13+K14</f>
        <v>0</v>
      </c>
      <c r="L11" s="148">
        <f>L13+L14+L15</f>
        <v>0.64266800000000002</v>
      </c>
      <c r="M11" s="147" t="s">
        <v>17</v>
      </c>
      <c r="N11" s="49" t="s">
        <v>17</v>
      </c>
      <c r="O11" s="50">
        <f>O13</f>
        <v>0</v>
      </c>
      <c r="P11" s="50">
        <f>P13+P14</f>
        <v>0</v>
      </c>
      <c r="Q11" s="148">
        <f>Q13+Q14+Q15</f>
        <v>0</v>
      </c>
      <c r="R11" s="147" t="s">
        <v>17</v>
      </c>
      <c r="S11" s="49" t="s">
        <v>17</v>
      </c>
      <c r="T11" s="50">
        <f>T13</f>
        <v>0</v>
      </c>
      <c r="U11" s="50">
        <f>U13+U14</f>
        <v>0</v>
      </c>
      <c r="V11" s="148">
        <f>V13+V14+V15</f>
        <v>0.68283640000000001</v>
      </c>
      <c r="W11" s="147" t="s">
        <v>17</v>
      </c>
      <c r="X11" s="49" t="s">
        <v>17</v>
      </c>
      <c r="Y11" s="50">
        <f>Y13</f>
        <v>0</v>
      </c>
      <c r="Z11" s="50">
        <f>Z13+Z14</f>
        <v>0</v>
      </c>
      <c r="AA11" s="51">
        <f>AA13+AA14+AA15</f>
        <v>0.79499467999999995</v>
      </c>
      <c r="AB11" s="147" t="s">
        <v>17</v>
      </c>
      <c r="AC11" s="49" t="s">
        <v>17</v>
      </c>
      <c r="AD11" s="50">
        <f>AD13</f>
        <v>0</v>
      </c>
      <c r="AE11" s="50">
        <f>AE13+AE14</f>
        <v>0</v>
      </c>
      <c r="AF11" s="51">
        <f>AF13+AF14+AF15</f>
        <v>0.95062311999999982</v>
      </c>
      <c r="AG11" s="147" t="s">
        <v>17</v>
      </c>
      <c r="AH11" s="49" t="s">
        <v>17</v>
      </c>
      <c r="AI11" s="50">
        <f>AI13</f>
        <v>0</v>
      </c>
      <c r="AJ11" s="50">
        <f>AJ13+AJ14</f>
        <v>0</v>
      </c>
      <c r="AK11" s="51">
        <f>AK13+AK14+AK15</f>
        <v>0.87275270074074085</v>
      </c>
    </row>
    <row r="12" spans="1:41" x14ac:dyDescent="0.25">
      <c r="A12" s="18"/>
      <c r="B12" s="19" t="s">
        <v>18</v>
      </c>
      <c r="C12" s="147" t="s">
        <v>17</v>
      </c>
      <c r="D12" s="149" t="s">
        <v>17</v>
      </c>
      <c r="E12" s="52" t="s">
        <v>17</v>
      </c>
      <c r="F12" s="52" t="s">
        <v>17</v>
      </c>
      <c r="G12" s="150" t="s">
        <v>17</v>
      </c>
      <c r="H12" s="147" t="s">
        <v>17</v>
      </c>
      <c r="I12" s="149" t="s">
        <v>17</v>
      </c>
      <c r="J12" s="52" t="s">
        <v>17</v>
      </c>
      <c r="K12" s="52" t="s">
        <v>17</v>
      </c>
      <c r="L12" s="150" t="s">
        <v>17</v>
      </c>
      <c r="M12" s="147" t="s">
        <v>17</v>
      </c>
      <c r="N12" s="149" t="s">
        <v>17</v>
      </c>
      <c r="O12" s="52" t="s">
        <v>17</v>
      </c>
      <c r="P12" s="52" t="s">
        <v>17</v>
      </c>
      <c r="Q12" s="150" t="s">
        <v>17</v>
      </c>
      <c r="R12" s="147" t="s">
        <v>17</v>
      </c>
      <c r="S12" s="149" t="s">
        <v>17</v>
      </c>
      <c r="T12" s="52" t="s">
        <v>17</v>
      </c>
      <c r="U12" s="52" t="s">
        <v>17</v>
      </c>
      <c r="V12" s="150" t="s">
        <v>17</v>
      </c>
      <c r="W12" s="147" t="s">
        <v>17</v>
      </c>
      <c r="X12" s="149" t="s">
        <v>17</v>
      </c>
      <c r="Y12" s="52" t="s">
        <v>17</v>
      </c>
      <c r="Z12" s="52" t="s">
        <v>17</v>
      </c>
      <c r="AA12" s="53" t="s">
        <v>17</v>
      </c>
      <c r="AB12" s="147" t="s">
        <v>17</v>
      </c>
      <c r="AC12" s="149" t="s">
        <v>17</v>
      </c>
      <c r="AD12" s="52" t="s">
        <v>17</v>
      </c>
      <c r="AE12" s="52" t="s">
        <v>17</v>
      </c>
      <c r="AF12" s="53" t="s">
        <v>17</v>
      </c>
      <c r="AG12" s="147" t="s">
        <v>17</v>
      </c>
      <c r="AH12" s="149" t="s">
        <v>17</v>
      </c>
      <c r="AI12" s="52" t="s">
        <v>17</v>
      </c>
      <c r="AJ12" s="52" t="s">
        <v>17</v>
      </c>
      <c r="AK12" s="53" t="s">
        <v>17</v>
      </c>
    </row>
    <row r="13" spans="1:41" x14ac:dyDescent="0.25">
      <c r="A13" s="18" t="s">
        <v>19</v>
      </c>
      <c r="B13" s="19" t="s">
        <v>9</v>
      </c>
      <c r="C13" s="147" t="s">
        <v>17</v>
      </c>
      <c r="D13" s="54" t="s">
        <v>17</v>
      </c>
      <c r="E13" s="61"/>
      <c r="F13" s="56">
        <f>D10-D20-D22-D23-G13-E13</f>
        <v>0</v>
      </c>
      <c r="G13" s="61"/>
      <c r="H13" s="147" t="s">
        <v>17</v>
      </c>
      <c r="I13" s="54" t="s">
        <v>17</v>
      </c>
      <c r="J13" s="61"/>
      <c r="K13" s="56">
        <f>I10-I20-I22-I23-L13-J13</f>
        <v>0</v>
      </c>
      <c r="L13" s="61"/>
      <c r="M13" s="147" t="s">
        <v>17</v>
      </c>
      <c r="N13" s="54" t="s">
        <v>17</v>
      </c>
      <c r="O13" s="61"/>
      <c r="P13" s="56">
        <f>N10-N20-N22-N23-Q13-O13</f>
        <v>0</v>
      </c>
      <c r="Q13" s="61"/>
      <c r="R13" s="147" t="s">
        <v>17</v>
      </c>
      <c r="S13" s="54" t="s">
        <v>17</v>
      </c>
      <c r="T13" s="61"/>
      <c r="U13" s="56">
        <f>S10-S20-S22-S23-V13-T13</f>
        <v>0</v>
      </c>
      <c r="V13" s="61"/>
      <c r="W13" s="147" t="s">
        <v>17</v>
      </c>
      <c r="X13" s="54" t="s">
        <v>17</v>
      </c>
      <c r="Y13" s="61"/>
      <c r="Z13" s="56">
        <f>X10-X20-X22-X23-AA13-Y13</f>
        <v>0</v>
      </c>
      <c r="AA13" s="57"/>
      <c r="AB13" s="147" t="s">
        <v>17</v>
      </c>
      <c r="AC13" s="54" t="s">
        <v>17</v>
      </c>
      <c r="AD13" s="61"/>
      <c r="AE13" s="56">
        <f>AC10-AC20-AC22-AC23-AF13-AD13</f>
        <v>0</v>
      </c>
      <c r="AF13" s="57"/>
      <c r="AG13" s="147" t="s">
        <v>17</v>
      </c>
      <c r="AH13" s="54" t="s">
        <v>17</v>
      </c>
      <c r="AI13" s="61"/>
      <c r="AJ13" s="56">
        <f>AH10-AH20-AH22-AH23-AK13-AI13</f>
        <v>0</v>
      </c>
      <c r="AK13" s="57"/>
    </row>
    <row r="14" spans="1:41" x14ac:dyDescent="0.25">
      <c r="A14" s="18" t="s">
        <v>20</v>
      </c>
      <c r="B14" s="19" t="s">
        <v>10</v>
      </c>
      <c r="C14" s="147" t="s">
        <v>17</v>
      </c>
      <c r="D14" s="54" t="s">
        <v>17</v>
      </c>
      <c r="E14" s="54" t="s">
        <v>17</v>
      </c>
      <c r="F14" s="56">
        <f>E10-E20-E22-E23-G14</f>
        <v>0</v>
      </c>
      <c r="G14" s="61"/>
      <c r="H14" s="147" t="s">
        <v>17</v>
      </c>
      <c r="I14" s="54" t="s">
        <v>17</v>
      </c>
      <c r="J14" s="54" t="s">
        <v>17</v>
      </c>
      <c r="K14" s="56">
        <f>J10-J20-J22-J23-L14</f>
        <v>0</v>
      </c>
      <c r="L14" s="61"/>
      <c r="M14" s="147" t="s">
        <v>17</v>
      </c>
      <c r="N14" s="54" t="s">
        <v>17</v>
      </c>
      <c r="O14" s="54" t="s">
        <v>17</v>
      </c>
      <c r="P14" s="56">
        <f>O10-O20-O22-O23-Q14</f>
        <v>0</v>
      </c>
      <c r="Q14" s="61"/>
      <c r="R14" s="147" t="s">
        <v>17</v>
      </c>
      <c r="S14" s="54" t="s">
        <v>17</v>
      </c>
      <c r="T14" s="54" t="s">
        <v>17</v>
      </c>
      <c r="U14" s="56">
        <f>T10-T20-T22-T23-V14</f>
        <v>0</v>
      </c>
      <c r="V14" s="61"/>
      <c r="W14" s="147" t="s">
        <v>17</v>
      </c>
      <c r="X14" s="54" t="s">
        <v>17</v>
      </c>
      <c r="Y14" s="54" t="s">
        <v>17</v>
      </c>
      <c r="Z14" s="56">
        <f>Y10-Y20-Y22-Y23-AA14</f>
        <v>0</v>
      </c>
      <c r="AA14" s="57"/>
      <c r="AB14" s="147" t="s">
        <v>17</v>
      </c>
      <c r="AC14" s="54" t="s">
        <v>17</v>
      </c>
      <c r="AD14" s="54" t="s">
        <v>17</v>
      </c>
      <c r="AE14" s="56">
        <f>AD10-AD20-AD22-AD23-AF14</f>
        <v>0</v>
      </c>
      <c r="AF14" s="57"/>
      <c r="AG14" s="147" t="s">
        <v>17</v>
      </c>
      <c r="AH14" s="54" t="s">
        <v>17</v>
      </c>
      <c r="AI14" s="54" t="s">
        <v>17</v>
      </c>
      <c r="AJ14" s="56">
        <f>AI10-AI20-AI22-AI23-AK14</f>
        <v>0</v>
      </c>
      <c r="AK14" s="57"/>
    </row>
    <row r="15" spans="1:41" x14ac:dyDescent="0.25">
      <c r="A15" s="18" t="s">
        <v>21</v>
      </c>
      <c r="B15" s="19" t="s">
        <v>11</v>
      </c>
      <c r="C15" s="147" t="s">
        <v>17</v>
      </c>
      <c r="D15" s="54" t="s">
        <v>17</v>
      </c>
      <c r="E15" s="54" t="s">
        <v>17</v>
      </c>
      <c r="F15" s="54" t="s">
        <v>17</v>
      </c>
      <c r="G15" s="56">
        <f>F10-F20-F22-F23</f>
        <v>0</v>
      </c>
      <c r="H15" s="147" t="s">
        <v>17</v>
      </c>
      <c r="I15" s="54" t="s">
        <v>17</v>
      </c>
      <c r="J15" s="54" t="s">
        <v>17</v>
      </c>
      <c r="K15" s="54" t="s">
        <v>17</v>
      </c>
      <c r="L15" s="56">
        <f>K10-K20-K22-K23</f>
        <v>0.64266800000000002</v>
      </c>
      <c r="M15" s="147" t="s">
        <v>17</v>
      </c>
      <c r="N15" s="54" t="s">
        <v>17</v>
      </c>
      <c r="O15" s="54" t="s">
        <v>17</v>
      </c>
      <c r="P15" s="54" t="s">
        <v>17</v>
      </c>
      <c r="Q15" s="56">
        <f>P10-P20-P22-P23</f>
        <v>0</v>
      </c>
      <c r="R15" s="147" t="s">
        <v>17</v>
      </c>
      <c r="S15" s="54" t="s">
        <v>17</v>
      </c>
      <c r="T15" s="54" t="s">
        <v>17</v>
      </c>
      <c r="U15" s="54" t="s">
        <v>17</v>
      </c>
      <c r="V15" s="56">
        <f>U10-U20-U22-U23</f>
        <v>0.68283640000000001</v>
      </c>
      <c r="W15" s="147" t="s">
        <v>17</v>
      </c>
      <c r="X15" s="54" t="s">
        <v>17</v>
      </c>
      <c r="Y15" s="54" t="s">
        <v>17</v>
      </c>
      <c r="Z15" s="54" t="s">
        <v>17</v>
      </c>
      <c r="AA15" s="58">
        <f>Z10-Z20-Z22-Z23</f>
        <v>0.79499467999999995</v>
      </c>
      <c r="AB15" s="147" t="s">
        <v>17</v>
      </c>
      <c r="AC15" s="54" t="s">
        <v>17</v>
      </c>
      <c r="AD15" s="54" t="s">
        <v>17</v>
      </c>
      <c r="AE15" s="54" t="s">
        <v>17</v>
      </c>
      <c r="AF15" s="58">
        <f>AE10-AE20-AE22-AE23</f>
        <v>0.95062311999999982</v>
      </c>
      <c r="AG15" s="147" t="s">
        <v>17</v>
      </c>
      <c r="AH15" s="54" t="s">
        <v>17</v>
      </c>
      <c r="AI15" s="54" t="s">
        <v>17</v>
      </c>
      <c r="AJ15" s="54" t="s">
        <v>17</v>
      </c>
      <c r="AK15" s="58">
        <f>AJ10-AJ20-AJ22-AJ23</f>
        <v>0.87275270074074085</v>
      </c>
      <c r="AM15" s="135"/>
      <c r="AN15" s="135"/>
      <c r="AO15" s="135"/>
    </row>
    <row r="16" spans="1:41" x14ac:dyDescent="0.25">
      <c r="A16" s="18" t="s">
        <v>22</v>
      </c>
      <c r="B16" s="20" t="s">
        <v>23</v>
      </c>
      <c r="C16" s="151">
        <f>SUM(D16:G16)</f>
        <v>0</v>
      </c>
      <c r="D16" s="61"/>
      <c r="E16" s="61"/>
      <c r="F16" s="61"/>
      <c r="G16" s="61"/>
      <c r="H16" s="151">
        <f>SUM(I16:L16)</f>
        <v>0</v>
      </c>
      <c r="I16" s="61"/>
      <c r="J16" s="61"/>
      <c r="K16" s="61"/>
      <c r="L16" s="61"/>
      <c r="M16" s="151">
        <f>SUM(N16:Q16)</f>
        <v>0</v>
      </c>
      <c r="N16" s="61"/>
      <c r="O16" s="61"/>
      <c r="P16" s="61"/>
      <c r="Q16" s="61"/>
      <c r="R16" s="151">
        <f>SUM(S16:V16)</f>
        <v>0</v>
      </c>
      <c r="S16" s="61"/>
      <c r="T16" s="61"/>
      <c r="U16" s="61"/>
      <c r="V16" s="61"/>
      <c r="W16" s="151">
        <f>SUM(X16:AA16)</f>
        <v>0</v>
      </c>
      <c r="X16" s="61"/>
      <c r="Y16" s="61"/>
      <c r="Z16" s="61"/>
      <c r="AA16" s="61"/>
      <c r="AB16" s="151">
        <f>SUM(AC16:AF16)</f>
        <v>0</v>
      </c>
      <c r="AC16" s="61"/>
      <c r="AD16" s="61"/>
      <c r="AE16" s="61"/>
      <c r="AF16" s="61"/>
      <c r="AG16" s="151">
        <f>SUM(AH16:AK16)</f>
        <v>0</v>
      </c>
      <c r="AH16" s="61"/>
      <c r="AI16" s="61"/>
      <c r="AJ16" s="61"/>
      <c r="AK16" s="57"/>
      <c r="AM16" s="135"/>
      <c r="AN16" s="135"/>
      <c r="AO16" s="135"/>
    </row>
    <row r="17" spans="1:41" x14ac:dyDescent="0.25">
      <c r="A17" s="18" t="s">
        <v>24</v>
      </c>
      <c r="B17" s="20" t="s">
        <v>25</v>
      </c>
      <c r="C17" s="151">
        <f>SUM(D17:G17)</f>
        <v>0</v>
      </c>
      <c r="D17" s="61"/>
      <c r="E17" s="61"/>
      <c r="F17" s="61"/>
      <c r="G17" s="61"/>
      <c r="H17" s="151">
        <f>SUM(I17:L17)</f>
        <v>0</v>
      </c>
      <c r="I17" s="61"/>
      <c r="J17" s="61"/>
      <c r="K17" s="61"/>
      <c r="L17" s="61"/>
      <c r="M17" s="151">
        <f>SUM(N17:Q17)</f>
        <v>0</v>
      </c>
      <c r="N17" s="61"/>
      <c r="O17" s="61"/>
      <c r="P17" s="61"/>
      <c r="Q17" s="61"/>
      <c r="R17" s="151">
        <f>SUM(S17:V17)</f>
        <v>0</v>
      </c>
      <c r="S17" s="61"/>
      <c r="T17" s="61"/>
      <c r="U17" s="61"/>
      <c r="V17" s="61"/>
      <c r="W17" s="151">
        <f>SUM(X17:AA17)</f>
        <v>0</v>
      </c>
      <c r="X17" s="61"/>
      <c r="Y17" s="61"/>
      <c r="Z17" s="61"/>
      <c r="AA17" s="61"/>
      <c r="AB17" s="151">
        <f>SUM(AC17:AF17)</f>
        <v>0</v>
      </c>
      <c r="AC17" s="61"/>
      <c r="AD17" s="61"/>
      <c r="AE17" s="61"/>
      <c r="AF17" s="61"/>
      <c r="AG17" s="151">
        <f>SUM(AH17:AK17)</f>
        <v>0</v>
      </c>
      <c r="AH17" s="61"/>
      <c r="AI17" s="61"/>
      <c r="AJ17" s="61"/>
      <c r="AK17" s="57"/>
      <c r="AM17" s="135"/>
      <c r="AN17" s="135"/>
      <c r="AO17" s="135"/>
    </row>
    <row r="18" spans="1:41" x14ac:dyDescent="0.25">
      <c r="A18" s="18" t="s">
        <v>26</v>
      </c>
      <c r="B18" s="20" t="s">
        <v>27</v>
      </c>
      <c r="C18" s="151">
        <f>SUM(D18:G18)</f>
        <v>0</v>
      </c>
      <c r="D18" s="61"/>
      <c r="E18" s="61"/>
      <c r="F18" s="61"/>
      <c r="G18" s="61"/>
      <c r="H18" s="151">
        <f>SUM(I18:L18)</f>
        <v>0.84350000000000003</v>
      </c>
      <c r="I18" s="61"/>
      <c r="J18" s="61"/>
      <c r="K18" s="61">
        <v>0.84350000000000003</v>
      </c>
      <c r="L18" s="61"/>
      <c r="M18" s="151">
        <f>SUM(N18:Q18)</f>
        <v>0</v>
      </c>
      <c r="N18" s="61"/>
      <c r="O18" s="61"/>
      <c r="P18" s="61"/>
      <c r="Q18" s="61"/>
      <c r="R18" s="151">
        <f>SUM(S18:V18)</f>
        <v>0.88560000000000005</v>
      </c>
      <c r="S18" s="61"/>
      <c r="T18" s="61"/>
      <c r="U18" s="61">
        <v>0.88560000000000005</v>
      </c>
      <c r="V18" s="61"/>
      <c r="W18" s="151">
        <f>SUM(X18:AA18)</f>
        <v>0.84699999999999998</v>
      </c>
      <c r="X18" s="61"/>
      <c r="Y18" s="61"/>
      <c r="Z18" s="61">
        <v>0.84699999999999998</v>
      </c>
      <c r="AA18" s="61"/>
      <c r="AB18" s="151">
        <f>SUM(AC18:AF18)</f>
        <v>1.0127999999999999</v>
      </c>
      <c r="AC18" s="61"/>
      <c r="AD18" s="61"/>
      <c r="AE18" s="61">
        <v>1.0127999999999999</v>
      </c>
      <c r="AF18" s="61"/>
      <c r="AG18" s="151">
        <f>SUM(AH18:AK18)</f>
        <v>0.93</v>
      </c>
      <c r="AH18" s="61"/>
      <c r="AI18" s="61"/>
      <c r="AJ18" s="61">
        <v>0.93</v>
      </c>
      <c r="AK18" s="57"/>
      <c r="AM18" s="197"/>
      <c r="AN18" s="197"/>
      <c r="AO18" s="197"/>
    </row>
    <row r="19" spans="1:41" x14ac:dyDescent="0.25">
      <c r="A19" s="18" t="s">
        <v>28</v>
      </c>
      <c r="B19" s="20" t="s">
        <v>29</v>
      </c>
      <c r="C19" s="151">
        <f>SUM(D19:G19)</f>
        <v>0</v>
      </c>
      <c r="D19" s="61"/>
      <c r="E19" s="61"/>
      <c r="F19" s="61"/>
      <c r="G19" s="61"/>
      <c r="H19" s="151">
        <f>SUM(I19:L19)</f>
        <v>1.6500000000000001E-2</v>
      </c>
      <c r="I19" s="61"/>
      <c r="J19" s="61"/>
      <c r="K19" s="61">
        <v>1.6500000000000001E-2</v>
      </c>
      <c r="L19" s="61"/>
      <c r="M19" s="151">
        <f>SUM(N19:Q19)</f>
        <v>0</v>
      </c>
      <c r="N19" s="61"/>
      <c r="O19" s="61"/>
      <c r="P19" s="61"/>
      <c r="Q19" s="61"/>
      <c r="R19" s="151">
        <f>SUM(S19:V19)</f>
        <v>1.7399999999999999E-2</v>
      </c>
      <c r="S19" s="61"/>
      <c r="T19" s="61"/>
      <c r="U19" s="61">
        <v>1.7399999999999999E-2</v>
      </c>
      <c r="V19" s="61"/>
      <c r="W19" s="151">
        <f>SUM(X19:AA19)</f>
        <v>1.9099999999999999E-2</v>
      </c>
      <c r="X19" s="61"/>
      <c r="Y19" s="61"/>
      <c r="Z19" s="61">
        <v>1.9099999999999999E-2</v>
      </c>
      <c r="AA19" s="61"/>
      <c r="AB19" s="151">
        <f>SUM(AC19:AF19)</f>
        <v>1.46E-2</v>
      </c>
      <c r="AC19" s="61"/>
      <c r="AD19" s="61"/>
      <c r="AE19" s="61">
        <v>1.46E-2</v>
      </c>
      <c r="AF19" s="61"/>
      <c r="AG19" s="151">
        <f>SUM(AH19:AK19)</f>
        <v>1.67E-2</v>
      </c>
      <c r="AH19" s="61"/>
      <c r="AI19" s="61"/>
      <c r="AJ19" s="61">
        <v>1.67E-2</v>
      </c>
      <c r="AK19" s="57"/>
      <c r="AM19" s="135"/>
      <c r="AN19" s="135"/>
      <c r="AO19" s="135"/>
    </row>
    <row r="20" spans="1:41" x14ac:dyDescent="0.25">
      <c r="A20" s="18" t="s">
        <v>30</v>
      </c>
      <c r="B20" s="19" t="s">
        <v>31</v>
      </c>
      <c r="C20" s="59">
        <f>SUM(D20:G20)</f>
        <v>0</v>
      </c>
      <c r="D20" s="56">
        <f>D10*D21/100</f>
        <v>0</v>
      </c>
      <c r="E20" s="56">
        <f>E10*E21/100</f>
        <v>0</v>
      </c>
      <c r="F20" s="56">
        <f>F10*F21/100</f>
        <v>0</v>
      </c>
      <c r="G20" s="56">
        <f>G10*G21/100</f>
        <v>0</v>
      </c>
      <c r="H20" s="59">
        <f>SUM(I20:L20)</f>
        <v>9.9353963600000011E-2</v>
      </c>
      <c r="I20" s="56">
        <f>I10*I21/100</f>
        <v>0</v>
      </c>
      <c r="J20" s="56">
        <f>J10*J21/100</f>
        <v>0</v>
      </c>
      <c r="K20" s="56">
        <f>K10*K21/100</f>
        <v>5.2632000000000005E-2</v>
      </c>
      <c r="L20" s="56">
        <f>L10*L21/100</f>
        <v>4.6721963599999999E-2</v>
      </c>
      <c r="M20" s="59">
        <f>SUM(N20:Q20)</f>
        <v>0</v>
      </c>
      <c r="N20" s="56">
        <f>N10*N21/100</f>
        <v>0</v>
      </c>
      <c r="O20" s="56">
        <f>O10*O21/100</f>
        <v>0</v>
      </c>
      <c r="P20" s="56">
        <f>P10*P21/100</f>
        <v>0</v>
      </c>
      <c r="Q20" s="56">
        <f>Q10*Q21/100</f>
        <v>0</v>
      </c>
      <c r="R20" s="59">
        <f>SUM(S20:V20)</f>
        <v>0.10490580628</v>
      </c>
      <c r="S20" s="56">
        <f>S10*S21/100</f>
        <v>0</v>
      </c>
      <c r="T20" s="56">
        <f>T10*T21/100</f>
        <v>0</v>
      </c>
      <c r="U20" s="56">
        <f>U10*U21/100</f>
        <v>5.5263600000000003E-2</v>
      </c>
      <c r="V20" s="56">
        <f>V10*V21/100</f>
        <v>4.9642206279999997E-2</v>
      </c>
      <c r="W20" s="201">
        <f>SUM(X20:AA20)</f>
        <v>0.11080143323599999</v>
      </c>
      <c r="X20" s="56">
        <f>X10*X21/100</f>
        <v>0</v>
      </c>
      <c r="Y20" s="56">
        <f>Y10*Y21/100</f>
        <v>0</v>
      </c>
      <c r="Z20" s="56">
        <f>Z10*Z21/100</f>
        <v>5.3005319999999995E-2</v>
      </c>
      <c r="AA20" s="58">
        <f>AA10*AA21/100</f>
        <v>5.7796113235999994E-2</v>
      </c>
      <c r="AB20" s="59">
        <f>SUM(AC20:AF20)</f>
        <v>0.13198718082399996</v>
      </c>
      <c r="AC20" s="56">
        <f>AC10*AC21/100</f>
        <v>0</v>
      </c>
      <c r="AD20" s="56">
        <f>AD10*AD21/100</f>
        <v>0</v>
      </c>
      <c r="AE20" s="56">
        <f>AE10*AE21/100</f>
        <v>6.2876879999999996E-2</v>
      </c>
      <c r="AF20" s="58">
        <f>AF10*AF21/100</f>
        <v>6.9110300823999979E-2</v>
      </c>
      <c r="AG20" s="59">
        <f>SUM(AH20:AK20)</f>
        <v>0.12138716134385186</v>
      </c>
      <c r="AH20" s="56">
        <f>AH10*AH21/100</f>
        <v>0</v>
      </c>
      <c r="AI20" s="56">
        <f>AI10*AI21/100</f>
        <v>0</v>
      </c>
      <c r="AJ20" s="56">
        <f>AJ10*AJ21/100</f>
        <v>5.7938040000000003E-2</v>
      </c>
      <c r="AK20" s="58">
        <f>AK10*AK21/100</f>
        <v>6.3449121343851861E-2</v>
      </c>
      <c r="AM20" s="198"/>
      <c r="AN20" s="198"/>
      <c r="AO20" s="198"/>
    </row>
    <row r="21" spans="1:41" x14ac:dyDescent="0.25">
      <c r="A21" s="18" t="s">
        <v>32</v>
      </c>
      <c r="B21" s="19" t="s">
        <v>33</v>
      </c>
      <c r="C21" s="59">
        <f>IF(C10=0,0,C20/C10*100)</f>
        <v>0</v>
      </c>
      <c r="D21" s="50">
        <f>'Баланс энергия'!D21</f>
        <v>0</v>
      </c>
      <c r="E21" s="50">
        <f>'Баланс энергия'!E21</f>
        <v>0</v>
      </c>
      <c r="F21" s="50">
        <f>'Баланс энергия'!F21</f>
        <v>0</v>
      </c>
      <c r="G21" s="50">
        <f>'Баланс энергия'!G21</f>
        <v>0</v>
      </c>
      <c r="H21" s="59">
        <f>IF(H10=0,0,H20/H10*100)</f>
        <v>11.552786465116279</v>
      </c>
      <c r="I21" s="50">
        <f>'Баланс энергия'!I21</f>
        <v>0</v>
      </c>
      <c r="J21" s="50">
        <f>'Баланс энергия'!J21</f>
        <v>0</v>
      </c>
      <c r="K21" s="50">
        <f>'Баланс энергия'!K21</f>
        <v>6.12</v>
      </c>
      <c r="L21" s="50">
        <f>'Баланс энергия'!L21</f>
        <v>7.27</v>
      </c>
      <c r="M21" s="59">
        <f>IF(M10=0,0,M20/M10*100)</f>
        <v>0</v>
      </c>
      <c r="N21" s="50">
        <f>'Баланс энергия'!N21</f>
        <v>0</v>
      </c>
      <c r="O21" s="50">
        <f>'Баланс энергия'!O21</f>
        <v>0</v>
      </c>
      <c r="P21" s="50">
        <f>'Баланс энергия'!P21</f>
        <v>0</v>
      </c>
      <c r="Q21" s="50">
        <f>'Баланс энергия'!Q21</f>
        <v>0</v>
      </c>
      <c r="R21" s="59">
        <f>IF(R10=0,0,R20/R10*100)</f>
        <v>11.617475778516059</v>
      </c>
      <c r="S21" s="50">
        <f>'Баланс энергия'!S21</f>
        <v>0</v>
      </c>
      <c r="T21" s="50">
        <f>'Баланс энергия'!T21</f>
        <v>0</v>
      </c>
      <c r="U21" s="50">
        <f>'Баланс энергия'!U21</f>
        <v>6.12</v>
      </c>
      <c r="V21" s="50">
        <f>'Баланс энергия'!V21</f>
        <v>7.27</v>
      </c>
      <c r="W21" s="59">
        <f>IF(W10=0,0,W20/W10*100)</f>
        <v>12.793145506985335</v>
      </c>
      <c r="X21" s="50">
        <f>'Баланс энергия'!X21</f>
        <v>0</v>
      </c>
      <c r="Y21" s="50">
        <f>'Баланс энергия'!Y21</f>
        <v>0</v>
      </c>
      <c r="Z21" s="50">
        <f>'Баланс энергия'!Z21</f>
        <v>6.12</v>
      </c>
      <c r="AA21" s="50">
        <f>'Баланс энергия'!AA21</f>
        <v>7.27</v>
      </c>
      <c r="AB21" s="59">
        <f>IF(AB10=0,0,AB20/AB10*100)</f>
        <v>12.846718008954641</v>
      </c>
      <c r="AC21" s="50">
        <f>'Баланс энергия'!AC21</f>
        <v>0</v>
      </c>
      <c r="AD21" s="50">
        <f>'Баланс энергия'!AD21</f>
        <v>0</v>
      </c>
      <c r="AE21" s="50">
        <f>'Баланс энергия'!AE21</f>
        <v>6.12</v>
      </c>
      <c r="AF21" s="50">
        <f>'Баланс энергия'!AF21</f>
        <v>7.27</v>
      </c>
      <c r="AG21" s="59">
        <f>IF(AG10=0,0,AG20/AG10*100)</f>
        <v>12.822135982238498</v>
      </c>
      <c r="AH21" s="50">
        <f>'Баланс энергия'!AH21</f>
        <v>0</v>
      </c>
      <c r="AI21" s="50">
        <f>'Баланс энергия'!AI21</f>
        <v>0</v>
      </c>
      <c r="AJ21" s="50">
        <f>'Баланс энергия'!AJ21</f>
        <v>6.12</v>
      </c>
      <c r="AK21" s="50">
        <f>'Баланс энергия'!AK21</f>
        <v>7.27</v>
      </c>
      <c r="AM21" s="197"/>
      <c r="AN21" s="197"/>
      <c r="AO21" s="197"/>
    </row>
    <row r="22" spans="1:41" ht="30" customHeight="1" x14ac:dyDescent="0.25">
      <c r="A22" s="18" t="s">
        <v>34</v>
      </c>
      <c r="B22" s="19" t="s">
        <v>54</v>
      </c>
      <c r="C22" s="59">
        <f>SUM(D22:G22)</f>
        <v>0</v>
      </c>
      <c r="D22" s="62"/>
      <c r="E22" s="62"/>
      <c r="F22" s="62"/>
      <c r="G22" s="152"/>
      <c r="H22" s="59">
        <f>SUM(I22:L22)</f>
        <v>0</v>
      </c>
      <c r="I22" s="62"/>
      <c r="J22" s="62"/>
      <c r="K22" s="62"/>
      <c r="L22" s="152"/>
      <c r="M22" s="59">
        <f>SUM(N22:Q22)</f>
        <v>0</v>
      </c>
      <c r="N22" s="62"/>
      <c r="O22" s="62"/>
      <c r="P22" s="62"/>
      <c r="Q22" s="152"/>
      <c r="R22" s="59">
        <f>SUM(S22:V22)</f>
        <v>0</v>
      </c>
      <c r="S22" s="62"/>
      <c r="T22" s="62"/>
      <c r="U22" s="62"/>
      <c r="V22" s="152"/>
      <c r="W22" s="59">
        <f>SUM(X22:AA22)</f>
        <v>0</v>
      </c>
      <c r="X22" s="62"/>
      <c r="Y22" s="62"/>
      <c r="Z22" s="62"/>
      <c r="AA22" s="63"/>
      <c r="AB22" s="59">
        <f>SUM(AC22:AF22)</f>
        <v>0</v>
      </c>
      <c r="AC22" s="62"/>
      <c r="AD22" s="62"/>
      <c r="AE22" s="62"/>
      <c r="AF22" s="63"/>
      <c r="AG22" s="59">
        <f>SUM(AH22:AK22)</f>
        <v>0</v>
      </c>
      <c r="AH22" s="62"/>
      <c r="AI22" s="62"/>
      <c r="AJ22" s="62"/>
      <c r="AK22" s="63"/>
      <c r="AM22" s="135"/>
      <c r="AN22" s="135"/>
      <c r="AO22" s="135"/>
    </row>
    <row r="23" spans="1:41" ht="30" x14ac:dyDescent="0.25">
      <c r="A23" s="18" t="s">
        <v>35</v>
      </c>
      <c r="B23" s="19" t="s">
        <v>53</v>
      </c>
      <c r="C23" s="59">
        <f>SUM(D23:G23)</f>
        <v>0</v>
      </c>
      <c r="D23" s="50">
        <f>D24+D25+D26</f>
        <v>0</v>
      </c>
      <c r="E23" s="50">
        <f>E24+E25+E26</f>
        <v>0</v>
      </c>
      <c r="F23" s="50">
        <f>F24+F25+F26</f>
        <v>0</v>
      </c>
      <c r="G23" s="50">
        <f>G10-G20-G22</f>
        <v>0</v>
      </c>
      <c r="H23" s="59">
        <f>SUM(I23:L23)</f>
        <v>0.76064603640000006</v>
      </c>
      <c r="I23" s="50">
        <f>I24+I25+I26</f>
        <v>0</v>
      </c>
      <c r="J23" s="50">
        <f>J24+J25+J26</f>
        <v>0</v>
      </c>
      <c r="K23" s="50">
        <f>K24+K25+K26</f>
        <v>0.16470000000000001</v>
      </c>
      <c r="L23" s="50">
        <f>L10-L20-L22</f>
        <v>0.59594603639999999</v>
      </c>
      <c r="M23" s="59">
        <f>SUM(N23:Q23)</f>
        <v>0</v>
      </c>
      <c r="N23" s="50">
        <f>N24+N25+N26</f>
        <v>0</v>
      </c>
      <c r="O23" s="50">
        <f>O24+O25+O26</f>
        <v>0</v>
      </c>
      <c r="P23" s="50">
        <f>P24+P25+P26</f>
        <v>0</v>
      </c>
      <c r="Q23" s="50">
        <f>Q10-Q20-Q22</f>
        <v>0</v>
      </c>
      <c r="R23" s="59">
        <f>SUM(S23:V23)</f>
        <v>0.7980941937199999</v>
      </c>
      <c r="S23" s="50">
        <f>S24+S25+S26</f>
        <v>0</v>
      </c>
      <c r="T23" s="50">
        <f>T24+T25+T26</f>
        <v>0</v>
      </c>
      <c r="U23" s="50">
        <f>U24+U25+U26</f>
        <v>0.16489999999999999</v>
      </c>
      <c r="V23" s="50">
        <f>V10-V20-V22</f>
        <v>0.63319419371999996</v>
      </c>
      <c r="W23" s="59">
        <f>SUM(X23:AA23)</f>
        <v>0.75529856676399998</v>
      </c>
      <c r="X23" s="50">
        <f>X24+X25+X26</f>
        <v>0</v>
      </c>
      <c r="Y23" s="50">
        <f>Y24+Y25+Y26</f>
        <v>0</v>
      </c>
      <c r="Z23" s="50">
        <f>Z24+Z25+Z26</f>
        <v>1.8100000000000002E-2</v>
      </c>
      <c r="AA23" s="51">
        <f>AA10-AA20-AA22</f>
        <v>0.73719856676399997</v>
      </c>
      <c r="AB23" s="59">
        <f>SUM(AC23:AF23)</f>
        <v>0.89541281917599991</v>
      </c>
      <c r="AC23" s="50">
        <f>AC24+AC25+AC26</f>
        <v>0</v>
      </c>
      <c r="AD23" s="50">
        <f>AD24+AD25+AD26</f>
        <v>0</v>
      </c>
      <c r="AE23" s="50">
        <f>AE24+AE25+AE26</f>
        <v>1.3899999999999999E-2</v>
      </c>
      <c r="AF23" s="51">
        <f>AF10-AF20-AF22</f>
        <v>0.88151281917599988</v>
      </c>
      <c r="AG23" s="59">
        <f>SUM(AH23:AK23)</f>
        <v>0.82531283865614824</v>
      </c>
      <c r="AH23" s="50">
        <f>AH24+AH25+AH26</f>
        <v>0</v>
      </c>
      <c r="AI23" s="50">
        <f>AI24+AI25+AI26</f>
        <v>0</v>
      </c>
      <c r="AJ23" s="50">
        <f>AJ24+AJ25+AJ26</f>
        <v>1.6009259259259258E-2</v>
      </c>
      <c r="AK23" s="51">
        <f>AK10-AK20-AK22</f>
        <v>0.80930357939688902</v>
      </c>
      <c r="AM23" s="135"/>
      <c r="AN23" s="135"/>
      <c r="AO23" s="135"/>
    </row>
    <row r="24" spans="1:41" ht="36" customHeight="1" x14ac:dyDescent="0.25">
      <c r="A24" s="18" t="s">
        <v>36</v>
      </c>
      <c r="B24" s="20" t="s">
        <v>37</v>
      </c>
      <c r="C24" s="59">
        <f>SUM(D24:G24)</f>
        <v>0</v>
      </c>
      <c r="D24" s="62"/>
      <c r="E24" s="62"/>
      <c r="F24" s="62"/>
      <c r="G24" s="152"/>
      <c r="H24" s="59">
        <f>SUM(I24:L24)</f>
        <v>0.76059999999999994</v>
      </c>
      <c r="I24" s="62"/>
      <c r="J24" s="62"/>
      <c r="K24" s="61">
        <v>0.16470000000000001</v>
      </c>
      <c r="L24" s="61">
        <v>0.59589999999999999</v>
      </c>
      <c r="M24" s="59">
        <f>SUM(N24:Q24)</f>
        <v>0</v>
      </c>
      <c r="N24" s="62"/>
      <c r="O24" s="62"/>
      <c r="P24" s="62"/>
      <c r="Q24" s="62"/>
      <c r="R24" s="59">
        <f>SUM(S24:V24)</f>
        <v>0.79810000000000003</v>
      </c>
      <c r="S24" s="61"/>
      <c r="T24" s="61"/>
      <c r="U24" s="61">
        <v>0.16489999999999999</v>
      </c>
      <c r="V24" s="61">
        <v>0.63319999999999999</v>
      </c>
      <c r="W24" s="59">
        <f>SUM(X24:AA24)</f>
        <v>0.75529999999999997</v>
      </c>
      <c r="X24" s="62"/>
      <c r="Y24" s="62"/>
      <c r="Z24" s="61">
        <v>1.8100000000000002E-2</v>
      </c>
      <c r="AA24" s="61">
        <v>0.73719999999999997</v>
      </c>
      <c r="AB24" s="59">
        <f>SUM(AC24:AF24)</f>
        <v>0.89539999999999997</v>
      </c>
      <c r="AC24" s="62"/>
      <c r="AD24" s="62"/>
      <c r="AE24" s="61">
        <v>1.3899999999999999E-2</v>
      </c>
      <c r="AF24" s="61">
        <v>0.88149999999999995</v>
      </c>
      <c r="AG24" s="59">
        <f>SUM(AH24:AK24)</f>
        <v>0.82531481481481472</v>
      </c>
      <c r="AH24" s="62"/>
      <c r="AI24" s="62"/>
      <c r="AJ24" s="61">
        <f>'Баланс энергия'!AJ24/4320*1000</f>
        <v>1.6009259259259258E-2</v>
      </c>
      <c r="AK24" s="61">
        <f>'Баланс энергия'!AK24/4320*1000</f>
        <v>0.8093055555555555</v>
      </c>
    </row>
    <row r="25" spans="1:41" x14ac:dyDescent="0.25">
      <c r="A25" s="18" t="s">
        <v>38</v>
      </c>
      <c r="B25" s="19" t="s">
        <v>39</v>
      </c>
      <c r="C25" s="59">
        <f>SUM(D25:G25)</f>
        <v>0</v>
      </c>
      <c r="D25" s="55"/>
      <c r="E25" s="55"/>
      <c r="F25" s="55"/>
      <c r="G25" s="153"/>
      <c r="H25" s="59">
        <f>SUM(I25:L25)</f>
        <v>0</v>
      </c>
      <c r="I25" s="55"/>
      <c r="J25" s="55"/>
      <c r="K25" s="55"/>
      <c r="L25" s="153"/>
      <c r="M25" s="59">
        <f>SUM(N25:Q25)</f>
        <v>0</v>
      </c>
      <c r="N25" s="55"/>
      <c r="O25" s="55"/>
      <c r="P25" s="55"/>
      <c r="Q25" s="153"/>
      <c r="R25" s="59">
        <f>SUM(S25:V25)</f>
        <v>0</v>
      </c>
      <c r="S25" s="61"/>
      <c r="T25" s="61"/>
      <c r="U25" s="61"/>
      <c r="V25" s="61"/>
      <c r="W25" s="59">
        <f>SUM(X25:AA25)</f>
        <v>0</v>
      </c>
      <c r="X25" s="55"/>
      <c r="Y25" s="62"/>
      <c r="Z25" s="61"/>
      <c r="AA25" s="61"/>
      <c r="AB25" s="59">
        <f>SUM(AC25:AF25)</f>
        <v>0</v>
      </c>
      <c r="AC25" s="55"/>
      <c r="AD25" s="62"/>
      <c r="AE25" s="62"/>
      <c r="AF25" s="66"/>
      <c r="AG25" s="59">
        <f>SUM(AH25:AK25)</f>
        <v>0</v>
      </c>
      <c r="AH25" s="55"/>
      <c r="AI25" s="62"/>
      <c r="AJ25" s="62"/>
      <c r="AK25" s="66"/>
    </row>
    <row r="26" spans="1:41" ht="20.25" customHeight="1" thickBot="1" x14ac:dyDescent="0.3">
      <c r="A26" s="21" t="s">
        <v>40</v>
      </c>
      <c r="B26" s="22" t="s">
        <v>41</v>
      </c>
      <c r="C26" s="70">
        <f>SUM(D26:G26)</f>
        <v>0</v>
      </c>
      <c r="D26" s="67"/>
      <c r="E26" s="67"/>
      <c r="F26" s="67"/>
      <c r="G26" s="154"/>
      <c r="H26" s="70">
        <f>SUM(I26:L26)</f>
        <v>0</v>
      </c>
      <c r="I26" s="67"/>
      <c r="J26" s="67"/>
      <c r="K26" s="67"/>
      <c r="L26" s="154"/>
      <c r="M26" s="70">
        <f>SUM(N26:Q26)</f>
        <v>0</v>
      </c>
      <c r="N26" s="67"/>
      <c r="O26" s="67"/>
      <c r="P26" s="67"/>
      <c r="Q26" s="154"/>
      <c r="R26" s="70">
        <f>SUM(S26:V26)</f>
        <v>0</v>
      </c>
      <c r="S26" s="61"/>
      <c r="T26" s="61"/>
      <c r="U26" s="61"/>
      <c r="V26" s="61"/>
      <c r="W26" s="70">
        <f>SUM(X26:AA26)</f>
        <v>0</v>
      </c>
      <c r="X26" s="67"/>
      <c r="Y26" s="62"/>
      <c r="Z26" s="62"/>
      <c r="AA26" s="71"/>
      <c r="AB26" s="70">
        <f>SUM(AC26:AF26)</f>
        <v>0</v>
      </c>
      <c r="AC26" s="67"/>
      <c r="AD26" s="62"/>
      <c r="AE26" s="62"/>
      <c r="AF26" s="71"/>
      <c r="AG26" s="70">
        <f>SUM(AH26:AK26)</f>
        <v>0</v>
      </c>
      <c r="AH26" s="67"/>
      <c r="AI26" s="62"/>
      <c r="AJ26" s="62"/>
      <c r="AK26" s="71"/>
    </row>
    <row r="27" spans="1:41" ht="15.75" thickBot="1" x14ac:dyDescent="0.3">
      <c r="A27" s="23"/>
      <c r="B27" s="24" t="s">
        <v>42</v>
      </c>
      <c r="C27" s="155"/>
      <c r="D27" s="156">
        <f>D10-D20-D22-D24-D25-D26-E13-F13-G13</f>
        <v>0</v>
      </c>
      <c r="E27" s="156">
        <f>E10-E20-E22-E24-E25-E26-F14-G14</f>
        <v>0</v>
      </c>
      <c r="F27" s="156">
        <f>F10-F20-F22-F24-F25-F26-G15</f>
        <v>0</v>
      </c>
      <c r="G27" s="156">
        <f>G10-G20-G22-G24-G25-G26</f>
        <v>0</v>
      </c>
      <c r="H27" s="155"/>
      <c r="I27" s="156">
        <f>I10-I20-I22-I24-I25-I26-J13-K13-L13</f>
        <v>0</v>
      </c>
      <c r="J27" s="156">
        <f>J10-J20-J22-J24-J25-J26-K14-L14</f>
        <v>0</v>
      </c>
      <c r="K27" s="156">
        <f>K10-K20-K22-K24-K25-K26-L15</f>
        <v>0</v>
      </c>
      <c r="L27" s="156">
        <f>L10-L20-L22-L24-L25-L26</f>
        <v>4.603640000000464E-5</v>
      </c>
      <c r="M27" s="155"/>
      <c r="N27" s="156">
        <f>N10-N20-N22-N24-N25-N26-O13-P13-Q13</f>
        <v>0</v>
      </c>
      <c r="O27" s="156">
        <f>O10-O20-O22-O24-O25-O26-P14-Q14</f>
        <v>0</v>
      </c>
      <c r="P27" s="156">
        <f>P10-P20-P22-P24-P25-P26-Q15</f>
        <v>0</v>
      </c>
      <c r="Q27" s="156">
        <f>Q10-Q20-Q22-Q24-Q25-Q26</f>
        <v>0</v>
      </c>
      <c r="R27" s="155"/>
      <c r="S27" s="156">
        <f>S10-S20-S22-S24-S25-S26-T13-U13-V13</f>
        <v>0</v>
      </c>
      <c r="T27" s="156">
        <f>T10-T20-T22-T24-T25-T26-U14-V14</f>
        <v>0</v>
      </c>
      <c r="U27" s="156">
        <f>U10-U20-U22-U24-U25-U26-V15</f>
        <v>0</v>
      </c>
      <c r="V27" s="156">
        <f>V10-V20-V22-V24-V25-V26</f>
        <v>-5.8062800000202586E-6</v>
      </c>
      <c r="W27" s="155"/>
      <c r="X27" s="156">
        <f>X10-X20-X22-X24-X25-X26-Y13-Z13-AA13</f>
        <v>0</v>
      </c>
      <c r="Y27" s="156">
        <f>Y10-Y20-Y22-Y24-Y25-Y26-Z14-AA14</f>
        <v>0</v>
      </c>
      <c r="Z27" s="156">
        <f>Z10-Z20-Z22-Z24-Z25-Z26-AA15</f>
        <v>0</v>
      </c>
      <c r="AA27" s="157">
        <f>AA10-AA20-AA22-AA24-AA25-AA26</f>
        <v>-1.4332359999924549E-6</v>
      </c>
      <c r="AB27" s="155"/>
      <c r="AC27" s="156">
        <f>AC10-AC20-AC22-AC24-AC25-AC26-AD13-AE13-AF13</f>
        <v>0</v>
      </c>
      <c r="AD27" s="156">
        <f>AD10-AD20-AD22-AD24-AD25-AD26-AE14-AF14</f>
        <v>0</v>
      </c>
      <c r="AE27" s="156">
        <f>AE10-AE20-AE22-AE24-AE25-AE26-AF15</f>
        <v>0</v>
      </c>
      <c r="AF27" s="157">
        <f>AF10-AF20-AF22-AF24-AF25-AF26</f>
        <v>1.2819175999934096E-5</v>
      </c>
      <c r="AG27" s="155"/>
      <c r="AH27" s="156">
        <f>AH10-AH20-AH22-AH24-AH25-AH26-AI13-AJ13-AK13</f>
        <v>0</v>
      </c>
      <c r="AI27" s="156">
        <f>AI10-AI20-AI22-AI24-AI25-AI26-AJ14-AK14</f>
        <v>0</v>
      </c>
      <c r="AJ27" s="156">
        <f>AJ10-AJ20-AJ22-AJ24-AJ25-AJ26-AK15</f>
        <v>0</v>
      </c>
      <c r="AK27" s="157">
        <f>AK10-AK20-AK22-AK24-AK25-AK26</f>
        <v>-1.9761586664834851E-6</v>
      </c>
    </row>
    <row r="28" spans="1:41" ht="16.5" customHeight="1" x14ac:dyDescent="0.25">
      <c r="A28" s="11"/>
      <c r="B28" s="25"/>
      <c r="C28" s="138"/>
      <c r="D28" s="138"/>
      <c r="E28" s="138"/>
      <c r="F28" s="138"/>
      <c r="G28" s="138"/>
      <c r="H28" s="138"/>
      <c r="I28" s="138"/>
      <c r="J28" s="138"/>
      <c r="K28" s="138"/>
      <c r="L28" s="200"/>
      <c r="M28" s="138"/>
      <c r="N28" s="138"/>
      <c r="O28" s="138"/>
      <c r="P28" s="138"/>
      <c r="Q28" s="138"/>
      <c r="R28" s="138"/>
      <c r="S28" s="138"/>
      <c r="T28" s="138"/>
      <c r="U28" s="200"/>
      <c r="V28" s="138"/>
      <c r="W28" s="192"/>
      <c r="Y28" s="192"/>
      <c r="Z28" s="192"/>
      <c r="AA28" s="192"/>
      <c r="AB28" s="192"/>
      <c r="AC28" s="192"/>
      <c r="AD28" s="138"/>
      <c r="AE28" s="200"/>
      <c r="AF28" s="138"/>
      <c r="AG28" s="138"/>
      <c r="AH28" s="138"/>
      <c r="AI28" s="138"/>
      <c r="AJ28" s="138"/>
      <c r="AK28" s="138"/>
    </row>
    <row r="29" spans="1:41" ht="15.75" customHeight="1" x14ac:dyDescent="0.25">
      <c r="A29" s="11"/>
      <c r="B29" s="25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Y29" s="192"/>
      <c r="Z29" s="138"/>
      <c r="AA29" s="138"/>
      <c r="AB29" s="138"/>
      <c r="AC29" s="138"/>
      <c r="AD29" s="138"/>
      <c r="AE29" s="138"/>
      <c r="AF29" s="200"/>
      <c r="AG29" s="138"/>
      <c r="AH29" s="138"/>
      <c r="AI29" s="138"/>
      <c r="AJ29" s="138"/>
      <c r="AK29" s="138"/>
    </row>
    <row r="30" spans="1:41" ht="15.75" customHeight="1" x14ac:dyDescent="0.25">
      <c r="A30" s="11"/>
      <c r="B30" s="11" t="s">
        <v>43</v>
      </c>
      <c r="C30" s="138"/>
      <c r="D30" s="138"/>
      <c r="E30" s="138"/>
      <c r="F30" s="138"/>
      <c r="G30" s="138"/>
      <c r="H30" s="138"/>
      <c r="I30" s="138"/>
      <c r="J30" s="138"/>
      <c r="K30" s="138"/>
      <c r="L30" s="204"/>
      <c r="M30" s="184"/>
      <c r="N30" s="180"/>
      <c r="O30" s="180"/>
      <c r="P30" s="180"/>
      <c r="Q30" s="180"/>
      <c r="R30" s="180"/>
      <c r="S30" s="138"/>
      <c r="T30" s="138"/>
      <c r="U30" s="138"/>
      <c r="V30" s="183"/>
      <c r="W30" s="202"/>
      <c r="Y30" s="192"/>
      <c r="Z30" s="138"/>
      <c r="AA30" s="138"/>
      <c r="AB30" s="183"/>
      <c r="AC30" s="138"/>
      <c r="AD30" s="138"/>
      <c r="AE30" s="138"/>
      <c r="AF30" s="200"/>
      <c r="AG30" s="138"/>
      <c r="AH30" s="138"/>
      <c r="AI30" s="138"/>
      <c r="AJ30" s="138"/>
      <c r="AK30" s="138"/>
    </row>
    <row r="31" spans="1:41" ht="14.25" customHeight="1" x14ac:dyDescent="0.25">
      <c r="A31" s="11"/>
      <c r="B31" s="11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6"/>
      <c r="N31" s="184"/>
      <c r="O31" s="184"/>
      <c r="P31" s="184"/>
      <c r="Q31" s="184"/>
      <c r="R31" s="184"/>
      <c r="S31" s="184"/>
      <c r="T31" s="184"/>
      <c r="U31" s="138"/>
      <c r="V31" s="164"/>
      <c r="W31" s="164"/>
      <c r="Y31" s="136"/>
      <c r="Z31" s="138"/>
      <c r="AA31" s="136"/>
      <c r="AB31" s="164"/>
      <c r="AC31" s="136"/>
      <c r="AD31" s="136"/>
      <c r="AE31" s="136"/>
      <c r="AF31" s="200"/>
      <c r="AG31" s="138"/>
      <c r="AH31" s="136"/>
      <c r="AI31" s="136"/>
      <c r="AJ31" s="136"/>
      <c r="AK31" s="136"/>
    </row>
    <row r="32" spans="1:41" ht="13.5" customHeight="1" thickBot="1" x14ac:dyDescent="0.3">
      <c r="A32" s="11"/>
      <c r="B32" s="26" t="s">
        <v>44</v>
      </c>
      <c r="C32" s="138"/>
      <c r="D32" s="138"/>
      <c r="E32" s="138"/>
      <c r="F32" s="138"/>
      <c r="G32" s="138"/>
      <c r="H32" s="138"/>
      <c r="I32" s="138"/>
      <c r="J32" s="138"/>
      <c r="K32" s="138">
        <f>SUM(K29:K31)</f>
        <v>0</v>
      </c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</row>
    <row r="33" spans="1:37" ht="29.25" x14ac:dyDescent="0.25">
      <c r="A33" s="27" t="s">
        <v>45</v>
      </c>
      <c r="B33" s="28" t="s">
        <v>46</v>
      </c>
      <c r="C33" s="117" t="s">
        <v>8</v>
      </c>
      <c r="D33" s="117" t="s">
        <v>9</v>
      </c>
      <c r="E33" s="117" t="s">
        <v>10</v>
      </c>
      <c r="F33" s="117" t="s">
        <v>11</v>
      </c>
      <c r="G33" s="118" t="s">
        <v>12</v>
      </c>
      <c r="H33" s="117" t="s">
        <v>8</v>
      </c>
      <c r="I33" s="117" t="s">
        <v>9</v>
      </c>
      <c r="J33" s="117" t="s">
        <v>10</v>
      </c>
      <c r="K33" s="117" t="s">
        <v>11</v>
      </c>
      <c r="L33" s="118" t="s">
        <v>12</v>
      </c>
      <c r="M33" s="117" t="s">
        <v>8</v>
      </c>
      <c r="N33" s="117" t="s">
        <v>9</v>
      </c>
      <c r="O33" s="117" t="s">
        <v>10</v>
      </c>
      <c r="P33" s="117" t="s">
        <v>11</v>
      </c>
      <c r="Q33" s="118" t="s">
        <v>12</v>
      </c>
      <c r="R33" s="117" t="s">
        <v>8</v>
      </c>
      <c r="S33" s="117" t="s">
        <v>9</v>
      </c>
      <c r="T33" s="117" t="s">
        <v>10</v>
      </c>
      <c r="U33" s="117" t="s">
        <v>11</v>
      </c>
      <c r="V33" s="118" t="s">
        <v>12</v>
      </c>
      <c r="W33" s="117" t="s">
        <v>8</v>
      </c>
      <c r="X33" s="117" t="s">
        <v>9</v>
      </c>
      <c r="Y33" s="117" t="s">
        <v>10</v>
      </c>
      <c r="Z33" s="117" t="s">
        <v>11</v>
      </c>
      <c r="AA33" s="118" t="s">
        <v>12</v>
      </c>
      <c r="AB33" s="117" t="s">
        <v>8</v>
      </c>
      <c r="AC33" s="117" t="s">
        <v>9</v>
      </c>
      <c r="AD33" s="117" t="s">
        <v>10</v>
      </c>
      <c r="AE33" s="117" t="s">
        <v>11</v>
      </c>
      <c r="AF33" s="118" t="s">
        <v>12</v>
      </c>
      <c r="AG33" s="117" t="s">
        <v>8</v>
      </c>
      <c r="AH33" s="117" t="s">
        <v>9</v>
      </c>
      <c r="AI33" s="117" t="s">
        <v>10</v>
      </c>
      <c r="AJ33" s="117" t="s">
        <v>11</v>
      </c>
      <c r="AK33" s="118" t="s">
        <v>12</v>
      </c>
    </row>
    <row r="34" spans="1:37" x14ac:dyDescent="0.25">
      <c r="A34" s="18"/>
      <c r="B34" s="30" t="s">
        <v>67</v>
      </c>
      <c r="C34" s="158">
        <f>SUM(D34:G34)</f>
        <v>0</v>
      </c>
      <c r="D34" s="112"/>
      <c r="E34" s="112"/>
      <c r="F34" s="112">
        <f>F19</f>
        <v>0</v>
      </c>
      <c r="G34" s="113"/>
      <c r="H34" s="111">
        <f>SUM(I34:L34)</f>
        <v>1.6500000000000001E-2</v>
      </c>
      <c r="I34" s="112"/>
      <c r="J34" s="112"/>
      <c r="K34" s="112">
        <f>K19</f>
        <v>1.6500000000000001E-2</v>
      </c>
      <c r="L34" s="113"/>
      <c r="M34" s="111">
        <f>SUM(N34:Q34)</f>
        <v>0</v>
      </c>
      <c r="N34" s="112"/>
      <c r="O34" s="112"/>
      <c r="P34" s="112"/>
      <c r="Q34" s="113"/>
      <c r="R34" s="111">
        <f>SUM(S34:V34)</f>
        <v>1.7399999999999999E-2</v>
      </c>
      <c r="S34" s="112"/>
      <c r="T34" s="112"/>
      <c r="U34" s="112">
        <f>U19</f>
        <v>1.7399999999999999E-2</v>
      </c>
      <c r="V34" s="113"/>
      <c r="W34" s="111">
        <f>SUM(X34:AA34)</f>
        <v>1.9099999999999999E-2</v>
      </c>
      <c r="X34" s="112"/>
      <c r="Y34" s="112"/>
      <c r="Z34" s="112">
        <f>Z19</f>
        <v>1.9099999999999999E-2</v>
      </c>
      <c r="AA34" s="113"/>
      <c r="AB34" s="111">
        <f>SUM(AC34:AF34)</f>
        <v>1.46E-2</v>
      </c>
      <c r="AC34" s="112"/>
      <c r="AD34" s="112"/>
      <c r="AE34" s="112">
        <f>AE19</f>
        <v>1.46E-2</v>
      </c>
      <c r="AF34" s="113"/>
      <c r="AG34" s="111">
        <f>SUM(AH34:AK34)</f>
        <v>1.67E-2</v>
      </c>
      <c r="AH34" s="112"/>
      <c r="AI34" s="112"/>
      <c r="AJ34" s="112">
        <f>AJ19</f>
        <v>1.67E-2</v>
      </c>
      <c r="AK34" s="113"/>
    </row>
    <row r="35" spans="1:37" x14ac:dyDescent="0.25">
      <c r="A35" s="18"/>
      <c r="B35" s="30"/>
      <c r="C35" s="158">
        <f>SUM(D35:G35)</f>
        <v>0</v>
      </c>
      <c r="D35" s="112"/>
      <c r="E35" s="112"/>
      <c r="F35" s="112"/>
      <c r="G35" s="113"/>
      <c r="H35" s="111">
        <f>SUM(I35:L35)</f>
        <v>0</v>
      </c>
      <c r="I35" s="112"/>
      <c r="J35" s="112"/>
      <c r="K35" s="112"/>
      <c r="L35" s="113"/>
      <c r="M35" s="111">
        <f>SUM(N35:Q35)</f>
        <v>0</v>
      </c>
      <c r="N35" s="112"/>
      <c r="O35" s="112"/>
      <c r="P35" s="112"/>
      <c r="Q35" s="113"/>
      <c r="R35" s="111">
        <f>SUM(S35:V35)</f>
        <v>0</v>
      </c>
      <c r="S35" s="112"/>
      <c r="T35" s="112"/>
      <c r="U35" s="112"/>
      <c r="V35" s="113"/>
      <c r="W35" s="111">
        <f>SUM(X35:AA35)</f>
        <v>0</v>
      </c>
      <c r="X35" s="112"/>
      <c r="Y35" s="112"/>
      <c r="Z35" s="112"/>
      <c r="AA35" s="113"/>
      <c r="AB35" s="111">
        <f>SUM(AC35:AF35)</f>
        <v>0</v>
      </c>
      <c r="AC35" s="112"/>
      <c r="AD35" s="112"/>
      <c r="AE35" s="112"/>
      <c r="AF35" s="113"/>
      <c r="AG35" s="111">
        <f>SUM(AH35:AK35)</f>
        <v>0</v>
      </c>
      <c r="AH35" s="112"/>
      <c r="AI35" s="112"/>
      <c r="AJ35" s="112"/>
      <c r="AK35" s="113"/>
    </row>
    <row r="36" spans="1:37" ht="15.75" thickBot="1" x14ac:dyDescent="0.3">
      <c r="A36" s="31"/>
      <c r="B36" s="32" t="s">
        <v>47</v>
      </c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</row>
    <row r="37" spans="1:37" ht="15.75" thickBot="1" x14ac:dyDescent="0.3">
      <c r="A37" s="33"/>
      <c r="B37" s="34" t="s">
        <v>48</v>
      </c>
      <c r="C37" s="160">
        <f t="shared" ref="C37:AK37" si="0">SUM(C34:C35)</f>
        <v>0</v>
      </c>
      <c r="D37" s="160">
        <f t="shared" si="0"/>
        <v>0</v>
      </c>
      <c r="E37" s="160">
        <f t="shared" si="0"/>
        <v>0</v>
      </c>
      <c r="F37" s="160">
        <f t="shared" si="0"/>
        <v>0</v>
      </c>
      <c r="G37" s="161">
        <f t="shared" si="0"/>
        <v>0</v>
      </c>
      <c r="H37" s="162">
        <f t="shared" si="0"/>
        <v>1.6500000000000001E-2</v>
      </c>
      <c r="I37" s="162">
        <f t="shared" si="0"/>
        <v>0</v>
      </c>
      <c r="J37" s="162">
        <f t="shared" si="0"/>
        <v>0</v>
      </c>
      <c r="K37" s="162">
        <f t="shared" si="0"/>
        <v>1.6500000000000001E-2</v>
      </c>
      <c r="L37" s="163">
        <f t="shared" si="0"/>
        <v>0</v>
      </c>
      <c r="M37" s="162">
        <f t="shared" si="0"/>
        <v>0</v>
      </c>
      <c r="N37" s="162">
        <f t="shared" si="0"/>
        <v>0</v>
      </c>
      <c r="O37" s="162">
        <f t="shared" si="0"/>
        <v>0</v>
      </c>
      <c r="P37" s="162">
        <f t="shared" si="0"/>
        <v>0</v>
      </c>
      <c r="Q37" s="163">
        <f t="shared" si="0"/>
        <v>0</v>
      </c>
      <c r="R37" s="162">
        <f t="shared" si="0"/>
        <v>1.7399999999999999E-2</v>
      </c>
      <c r="S37" s="162">
        <f t="shared" si="0"/>
        <v>0</v>
      </c>
      <c r="T37" s="162">
        <f t="shared" si="0"/>
        <v>0</v>
      </c>
      <c r="U37" s="162">
        <f t="shared" si="0"/>
        <v>1.7399999999999999E-2</v>
      </c>
      <c r="V37" s="163">
        <f t="shared" si="0"/>
        <v>0</v>
      </c>
      <c r="W37" s="162">
        <f t="shared" si="0"/>
        <v>1.9099999999999999E-2</v>
      </c>
      <c r="X37" s="162">
        <f t="shared" si="0"/>
        <v>0</v>
      </c>
      <c r="Y37" s="162">
        <f t="shared" si="0"/>
        <v>0</v>
      </c>
      <c r="Z37" s="162">
        <f t="shared" si="0"/>
        <v>1.9099999999999999E-2</v>
      </c>
      <c r="AA37" s="163">
        <f t="shared" si="0"/>
        <v>0</v>
      </c>
      <c r="AB37" s="162">
        <f t="shared" si="0"/>
        <v>1.46E-2</v>
      </c>
      <c r="AC37" s="162">
        <f t="shared" si="0"/>
        <v>0</v>
      </c>
      <c r="AD37" s="162">
        <f t="shared" si="0"/>
        <v>0</v>
      </c>
      <c r="AE37" s="162">
        <f t="shared" si="0"/>
        <v>1.46E-2</v>
      </c>
      <c r="AF37" s="163">
        <f t="shared" si="0"/>
        <v>0</v>
      </c>
      <c r="AG37" s="162">
        <f t="shared" si="0"/>
        <v>1.67E-2</v>
      </c>
      <c r="AH37" s="162">
        <f t="shared" si="0"/>
        <v>0</v>
      </c>
      <c r="AI37" s="162">
        <f t="shared" si="0"/>
        <v>0</v>
      </c>
      <c r="AJ37" s="162">
        <f t="shared" si="0"/>
        <v>1.67E-2</v>
      </c>
      <c r="AK37" s="163">
        <f t="shared" si="0"/>
        <v>0</v>
      </c>
    </row>
    <row r="38" spans="1:37" x14ac:dyDescent="0.25">
      <c r="A38" s="2"/>
      <c r="B38" s="2"/>
      <c r="C38" s="136"/>
      <c r="D38" s="136"/>
      <c r="E38" s="136"/>
      <c r="F38" s="136"/>
      <c r="G38" s="136"/>
      <c r="H38" s="164"/>
      <c r="I38" s="164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</row>
    <row r="39" spans="1:37" ht="15.75" thickBot="1" x14ac:dyDescent="0.3">
      <c r="A39" s="2"/>
      <c r="B39" s="26" t="s">
        <v>49</v>
      </c>
      <c r="C39" s="136"/>
      <c r="D39" s="136"/>
      <c r="E39" s="136"/>
      <c r="F39" s="136"/>
      <c r="G39" s="136"/>
      <c r="H39" s="164"/>
      <c r="I39" s="164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</row>
    <row r="40" spans="1:37" ht="29.25" x14ac:dyDescent="0.25">
      <c r="A40" s="27" t="s">
        <v>45</v>
      </c>
      <c r="B40" s="28" t="s">
        <v>46</v>
      </c>
      <c r="C40" s="117" t="s">
        <v>8</v>
      </c>
      <c r="D40" s="117" t="s">
        <v>9</v>
      </c>
      <c r="E40" s="117" t="s">
        <v>10</v>
      </c>
      <c r="F40" s="117" t="s">
        <v>11</v>
      </c>
      <c r="G40" s="118" t="s">
        <v>12</v>
      </c>
      <c r="H40" s="117" t="s">
        <v>8</v>
      </c>
      <c r="I40" s="117" t="s">
        <v>9</v>
      </c>
      <c r="J40" s="117" t="s">
        <v>10</v>
      </c>
      <c r="K40" s="117" t="s">
        <v>11</v>
      </c>
      <c r="L40" s="118" t="s">
        <v>12</v>
      </c>
      <c r="M40" s="117" t="s">
        <v>8</v>
      </c>
      <c r="N40" s="117" t="s">
        <v>9</v>
      </c>
      <c r="O40" s="117" t="s">
        <v>10</v>
      </c>
      <c r="P40" s="117" t="s">
        <v>11</v>
      </c>
      <c r="Q40" s="118" t="s">
        <v>12</v>
      </c>
      <c r="R40" s="117" t="s">
        <v>8</v>
      </c>
      <c r="S40" s="117" t="s">
        <v>9</v>
      </c>
      <c r="T40" s="117" t="s">
        <v>10</v>
      </c>
      <c r="U40" s="117" t="s">
        <v>11</v>
      </c>
      <c r="V40" s="118" t="s">
        <v>12</v>
      </c>
      <c r="W40" s="117" t="s">
        <v>8</v>
      </c>
      <c r="X40" s="117" t="s">
        <v>9</v>
      </c>
      <c r="Y40" s="117" t="s">
        <v>10</v>
      </c>
      <c r="Z40" s="117" t="s">
        <v>11</v>
      </c>
      <c r="AA40" s="118" t="s">
        <v>12</v>
      </c>
      <c r="AB40" s="117" t="s">
        <v>8</v>
      </c>
      <c r="AC40" s="117" t="s">
        <v>9</v>
      </c>
      <c r="AD40" s="117" t="s">
        <v>10</v>
      </c>
      <c r="AE40" s="117" t="s">
        <v>11</v>
      </c>
      <c r="AF40" s="118" t="s">
        <v>12</v>
      </c>
      <c r="AG40" s="117" t="s">
        <v>8</v>
      </c>
      <c r="AH40" s="117" t="s">
        <v>9</v>
      </c>
      <c r="AI40" s="117" t="s">
        <v>10</v>
      </c>
      <c r="AJ40" s="117" t="s">
        <v>11</v>
      </c>
      <c r="AK40" s="118" t="s">
        <v>12</v>
      </c>
    </row>
    <row r="41" spans="1:37" x14ac:dyDescent="0.25">
      <c r="A41" s="18"/>
      <c r="B41" s="19"/>
      <c r="C41" s="158">
        <f>SUM(D41:G41)</f>
        <v>0</v>
      </c>
      <c r="D41" s="112"/>
      <c r="E41" s="112"/>
      <c r="F41" s="112"/>
      <c r="G41" s="113"/>
      <c r="H41" s="111">
        <f>SUM(I41:L41)</f>
        <v>0</v>
      </c>
      <c r="I41" s="112"/>
      <c r="J41" s="112"/>
      <c r="K41" s="112"/>
      <c r="L41" s="113"/>
      <c r="M41" s="111">
        <f>SUM(N41:Q41)</f>
        <v>0</v>
      </c>
      <c r="N41" s="112"/>
      <c r="O41" s="112"/>
      <c r="P41" s="112"/>
      <c r="Q41" s="113"/>
      <c r="R41" s="111">
        <f>SUM(S41:V41)</f>
        <v>0</v>
      </c>
      <c r="S41" s="112"/>
      <c r="T41" s="112"/>
      <c r="U41" s="112"/>
      <c r="V41" s="113"/>
      <c r="W41" s="111">
        <f>SUM(X41:AA41)</f>
        <v>0</v>
      </c>
      <c r="X41" s="112"/>
      <c r="Y41" s="112"/>
      <c r="Z41" s="112"/>
      <c r="AA41" s="113"/>
      <c r="AB41" s="111">
        <f>SUM(AC41:AF41)</f>
        <v>0</v>
      </c>
      <c r="AC41" s="112"/>
      <c r="AD41" s="112"/>
      <c r="AE41" s="112"/>
      <c r="AF41" s="113"/>
      <c r="AG41" s="111">
        <f>SUM(AH41:AK41)</f>
        <v>0</v>
      </c>
      <c r="AH41" s="112"/>
      <c r="AI41" s="112"/>
      <c r="AJ41" s="112"/>
      <c r="AK41" s="113"/>
    </row>
    <row r="42" spans="1:37" x14ac:dyDescent="0.25">
      <c r="A42" s="7"/>
      <c r="B42" s="29"/>
      <c r="C42" s="158">
        <f>SUM(D42:G42)</f>
        <v>0</v>
      </c>
      <c r="D42" s="112"/>
      <c r="E42" s="112"/>
      <c r="F42" s="112"/>
      <c r="G42" s="113"/>
      <c r="H42" s="111">
        <f>SUM(I42:L42)</f>
        <v>0</v>
      </c>
      <c r="I42" s="112"/>
      <c r="J42" s="112"/>
      <c r="K42" s="112"/>
      <c r="L42" s="113"/>
      <c r="M42" s="111">
        <f>SUM(N42:Q42)</f>
        <v>0</v>
      </c>
      <c r="N42" s="112"/>
      <c r="O42" s="112"/>
      <c r="P42" s="112"/>
      <c r="Q42" s="113"/>
      <c r="R42" s="111">
        <f>SUM(S42:V42)</f>
        <v>0</v>
      </c>
      <c r="S42" s="112"/>
      <c r="T42" s="112"/>
      <c r="U42" s="112"/>
      <c r="V42" s="113"/>
      <c r="W42" s="111">
        <f>SUM(X42:AA42)</f>
        <v>0</v>
      </c>
      <c r="X42" s="112"/>
      <c r="Y42" s="112"/>
      <c r="Z42" s="112"/>
      <c r="AA42" s="113"/>
      <c r="AB42" s="111">
        <f>SUM(AC42:AF42)</f>
        <v>0</v>
      </c>
      <c r="AC42" s="112"/>
      <c r="AD42" s="112"/>
      <c r="AE42" s="112"/>
      <c r="AF42" s="113"/>
      <c r="AG42" s="111">
        <f>SUM(AH42:AK42)</f>
        <v>0</v>
      </c>
      <c r="AH42" s="112"/>
      <c r="AI42" s="112"/>
      <c r="AJ42" s="112"/>
      <c r="AK42" s="113"/>
    </row>
    <row r="43" spans="1:37" x14ac:dyDescent="0.25">
      <c r="A43" s="7"/>
      <c r="B43" s="29"/>
      <c r="C43" s="158">
        <f>SUM(D43:G43)</f>
        <v>0</v>
      </c>
      <c r="D43" s="112"/>
      <c r="E43" s="112"/>
      <c r="F43" s="112"/>
      <c r="G43" s="113"/>
      <c r="H43" s="111">
        <f>SUM(I43:L43)</f>
        <v>0</v>
      </c>
      <c r="I43" s="112"/>
      <c r="J43" s="112"/>
      <c r="K43" s="112"/>
      <c r="L43" s="113"/>
      <c r="M43" s="111">
        <f>SUM(N43:Q43)</f>
        <v>0</v>
      </c>
      <c r="N43" s="112"/>
      <c r="O43" s="112"/>
      <c r="P43" s="112"/>
      <c r="Q43" s="113"/>
      <c r="R43" s="111">
        <f>SUM(S43:V43)</f>
        <v>0</v>
      </c>
      <c r="S43" s="112"/>
      <c r="T43" s="112"/>
      <c r="U43" s="112"/>
      <c r="V43" s="113"/>
      <c r="W43" s="111">
        <f>SUM(X43:AA43)</f>
        <v>0</v>
      </c>
      <c r="X43" s="112"/>
      <c r="Y43" s="112"/>
      <c r="Z43" s="112"/>
      <c r="AA43" s="113"/>
      <c r="AB43" s="111">
        <f>SUM(AC43:AF43)</f>
        <v>0</v>
      </c>
      <c r="AC43" s="112"/>
      <c r="AD43" s="112"/>
      <c r="AE43" s="112"/>
      <c r="AF43" s="113"/>
      <c r="AG43" s="111">
        <f>SUM(AH43:AK43)</f>
        <v>0</v>
      </c>
      <c r="AH43" s="112"/>
      <c r="AI43" s="112"/>
      <c r="AJ43" s="112"/>
      <c r="AK43" s="113"/>
    </row>
    <row r="44" spans="1:37" x14ac:dyDescent="0.25">
      <c r="A44" s="7"/>
      <c r="B44" s="29"/>
      <c r="C44" s="158">
        <f>SUM(D44:G44)</f>
        <v>0</v>
      </c>
      <c r="D44" s="112"/>
      <c r="E44" s="112"/>
      <c r="F44" s="112"/>
      <c r="G44" s="113"/>
      <c r="H44" s="111">
        <f>SUM(I44:L44)</f>
        <v>0</v>
      </c>
      <c r="I44" s="112"/>
      <c r="J44" s="112"/>
      <c r="K44" s="112"/>
      <c r="L44" s="113"/>
      <c r="M44" s="111">
        <f>SUM(N44:Q44)</f>
        <v>0</v>
      </c>
      <c r="N44" s="112"/>
      <c r="O44" s="112"/>
      <c r="P44" s="112"/>
      <c r="Q44" s="113"/>
      <c r="R44" s="111">
        <f>SUM(S44:V44)</f>
        <v>0</v>
      </c>
      <c r="S44" s="112"/>
      <c r="T44" s="112"/>
      <c r="U44" s="112"/>
      <c r="V44" s="113"/>
      <c r="W44" s="111">
        <f>SUM(X44:AA44)</f>
        <v>0</v>
      </c>
      <c r="X44" s="112"/>
      <c r="Y44" s="112"/>
      <c r="Z44" s="112"/>
      <c r="AA44" s="113"/>
      <c r="AB44" s="111">
        <f>SUM(AC44:AF44)</f>
        <v>0</v>
      </c>
      <c r="AC44" s="112"/>
      <c r="AD44" s="112"/>
      <c r="AE44" s="112"/>
      <c r="AF44" s="113"/>
      <c r="AG44" s="111">
        <f>SUM(AH44:AK44)</f>
        <v>0</v>
      </c>
      <c r="AH44" s="112"/>
      <c r="AI44" s="112"/>
      <c r="AJ44" s="112"/>
      <c r="AK44" s="113"/>
    </row>
    <row r="45" spans="1:37" x14ac:dyDescent="0.25">
      <c r="A45" s="7"/>
      <c r="B45" s="29"/>
      <c r="C45" s="158">
        <f>SUM(D45:G45)</f>
        <v>0</v>
      </c>
      <c r="D45" s="112"/>
      <c r="E45" s="112"/>
      <c r="F45" s="112"/>
      <c r="G45" s="113"/>
      <c r="H45" s="111">
        <f>SUM(I45:L45)</f>
        <v>0</v>
      </c>
      <c r="I45" s="112"/>
      <c r="J45" s="112"/>
      <c r="K45" s="112"/>
      <c r="L45" s="113"/>
      <c r="M45" s="111">
        <f>SUM(N45:Q45)</f>
        <v>0</v>
      </c>
      <c r="N45" s="112"/>
      <c r="O45" s="112"/>
      <c r="P45" s="112"/>
      <c r="Q45" s="113"/>
      <c r="R45" s="111">
        <f>SUM(S45:V45)</f>
        <v>0</v>
      </c>
      <c r="S45" s="112"/>
      <c r="T45" s="112"/>
      <c r="U45" s="112"/>
      <c r="V45" s="113"/>
      <c r="W45" s="111">
        <f>SUM(X45:AA45)</f>
        <v>0</v>
      </c>
      <c r="X45" s="112"/>
      <c r="Y45" s="112"/>
      <c r="Z45" s="112"/>
      <c r="AA45" s="113"/>
      <c r="AB45" s="111">
        <f>SUM(AC45:AF45)</f>
        <v>0</v>
      </c>
      <c r="AC45" s="112"/>
      <c r="AD45" s="112"/>
      <c r="AE45" s="112"/>
      <c r="AF45" s="113"/>
      <c r="AG45" s="111">
        <f>SUM(AH45:AK45)</f>
        <v>0</v>
      </c>
      <c r="AH45" s="112"/>
      <c r="AI45" s="112"/>
      <c r="AJ45" s="112"/>
      <c r="AK45" s="113"/>
    </row>
    <row r="46" spans="1:37" ht="15.75" thickBot="1" x14ac:dyDescent="0.3">
      <c r="A46" s="8"/>
      <c r="B46" s="32" t="s">
        <v>47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</row>
    <row r="47" spans="1:37" ht="15.75" thickBot="1" x14ac:dyDescent="0.3">
      <c r="A47" s="33"/>
      <c r="B47" s="34" t="s">
        <v>48</v>
      </c>
      <c r="C47" s="165">
        <f t="shared" ref="C47:AA47" si="1">SUM(C41:C45)</f>
        <v>0</v>
      </c>
      <c r="D47" s="165">
        <f t="shared" si="1"/>
        <v>0</v>
      </c>
      <c r="E47" s="165">
        <f t="shared" si="1"/>
        <v>0</v>
      </c>
      <c r="F47" s="165">
        <f t="shared" si="1"/>
        <v>0</v>
      </c>
      <c r="G47" s="166">
        <f t="shared" si="1"/>
        <v>0</v>
      </c>
      <c r="H47" s="120">
        <f t="shared" si="1"/>
        <v>0</v>
      </c>
      <c r="I47" s="120">
        <f t="shared" si="1"/>
        <v>0</v>
      </c>
      <c r="J47" s="120">
        <f t="shared" si="1"/>
        <v>0</v>
      </c>
      <c r="K47" s="120">
        <f t="shared" si="1"/>
        <v>0</v>
      </c>
      <c r="L47" s="121">
        <f t="shared" si="1"/>
        <v>0</v>
      </c>
      <c r="M47" s="120">
        <f t="shared" si="1"/>
        <v>0</v>
      </c>
      <c r="N47" s="120">
        <f t="shared" si="1"/>
        <v>0</v>
      </c>
      <c r="O47" s="120">
        <f t="shared" si="1"/>
        <v>0</v>
      </c>
      <c r="P47" s="120">
        <f t="shared" si="1"/>
        <v>0</v>
      </c>
      <c r="Q47" s="121">
        <f t="shared" si="1"/>
        <v>0</v>
      </c>
      <c r="R47" s="120">
        <f t="shared" si="1"/>
        <v>0</v>
      </c>
      <c r="S47" s="120">
        <f t="shared" si="1"/>
        <v>0</v>
      </c>
      <c r="T47" s="120">
        <f t="shared" si="1"/>
        <v>0</v>
      </c>
      <c r="U47" s="120">
        <f t="shared" si="1"/>
        <v>0</v>
      </c>
      <c r="V47" s="121">
        <f t="shared" si="1"/>
        <v>0</v>
      </c>
      <c r="W47" s="120">
        <f t="shared" si="1"/>
        <v>0</v>
      </c>
      <c r="X47" s="120">
        <f t="shared" si="1"/>
        <v>0</v>
      </c>
      <c r="Y47" s="120">
        <f t="shared" si="1"/>
        <v>0</v>
      </c>
      <c r="Z47" s="120">
        <f t="shared" si="1"/>
        <v>0</v>
      </c>
      <c r="AA47" s="121">
        <f t="shared" si="1"/>
        <v>0</v>
      </c>
      <c r="AB47" s="120">
        <f t="shared" ref="AB47:AK47" si="2">SUM(AB41:AB45)</f>
        <v>0</v>
      </c>
      <c r="AC47" s="120">
        <f t="shared" si="2"/>
        <v>0</v>
      </c>
      <c r="AD47" s="120">
        <f t="shared" si="2"/>
        <v>0</v>
      </c>
      <c r="AE47" s="120">
        <f t="shared" si="2"/>
        <v>0</v>
      </c>
      <c r="AF47" s="121">
        <f t="shared" si="2"/>
        <v>0</v>
      </c>
      <c r="AG47" s="120">
        <f t="shared" si="2"/>
        <v>0</v>
      </c>
      <c r="AH47" s="120">
        <f t="shared" si="2"/>
        <v>0</v>
      </c>
      <c r="AI47" s="120">
        <f t="shared" si="2"/>
        <v>0</v>
      </c>
      <c r="AJ47" s="120">
        <f t="shared" si="2"/>
        <v>0</v>
      </c>
      <c r="AK47" s="121">
        <f t="shared" si="2"/>
        <v>0</v>
      </c>
    </row>
    <row r="48" spans="1:37" x14ac:dyDescent="0.25">
      <c r="A48" s="2"/>
      <c r="B48" s="2"/>
      <c r="C48" s="136"/>
      <c r="D48" s="136"/>
      <c r="E48" s="136"/>
      <c r="F48" s="136"/>
      <c r="G48" s="136"/>
      <c r="H48" s="164"/>
      <c r="I48" s="164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</row>
    <row r="49" spans="1:37" ht="15.75" thickBot="1" x14ac:dyDescent="0.3">
      <c r="A49" s="2"/>
      <c r="B49" s="26" t="s">
        <v>50</v>
      </c>
      <c r="C49" s="136"/>
      <c r="D49" s="136"/>
      <c r="E49" s="136"/>
      <c r="F49" s="136"/>
      <c r="G49" s="136"/>
      <c r="H49" s="164"/>
      <c r="I49" s="164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</row>
    <row r="50" spans="1:37" ht="29.25" x14ac:dyDescent="0.25">
      <c r="A50" s="27" t="s">
        <v>45</v>
      </c>
      <c r="B50" s="28" t="s">
        <v>51</v>
      </c>
      <c r="C50" s="117" t="s">
        <v>8</v>
      </c>
      <c r="D50" s="117" t="s">
        <v>9</v>
      </c>
      <c r="E50" s="117" t="s">
        <v>10</v>
      </c>
      <c r="F50" s="117" t="s">
        <v>11</v>
      </c>
      <c r="G50" s="118" t="s">
        <v>12</v>
      </c>
      <c r="H50" s="167" t="s">
        <v>8</v>
      </c>
      <c r="I50" s="117" t="s">
        <v>9</v>
      </c>
      <c r="J50" s="117" t="s">
        <v>10</v>
      </c>
      <c r="K50" s="117" t="s">
        <v>11</v>
      </c>
      <c r="L50" s="118" t="s">
        <v>12</v>
      </c>
      <c r="M50" s="167" t="s">
        <v>8</v>
      </c>
      <c r="N50" s="117" t="s">
        <v>9</v>
      </c>
      <c r="O50" s="117" t="s">
        <v>10</v>
      </c>
      <c r="P50" s="117" t="s">
        <v>11</v>
      </c>
      <c r="Q50" s="118" t="s">
        <v>12</v>
      </c>
      <c r="R50" s="167" t="s">
        <v>8</v>
      </c>
      <c r="S50" s="117" t="s">
        <v>9</v>
      </c>
      <c r="T50" s="117" t="s">
        <v>10</v>
      </c>
      <c r="U50" s="117" t="s">
        <v>11</v>
      </c>
      <c r="V50" s="118" t="s">
        <v>12</v>
      </c>
      <c r="W50" s="167" t="s">
        <v>8</v>
      </c>
      <c r="X50" s="117" t="s">
        <v>9</v>
      </c>
      <c r="Y50" s="117" t="s">
        <v>10</v>
      </c>
      <c r="Z50" s="117" t="s">
        <v>11</v>
      </c>
      <c r="AA50" s="118" t="s">
        <v>12</v>
      </c>
      <c r="AB50" s="167" t="s">
        <v>8</v>
      </c>
      <c r="AC50" s="117" t="s">
        <v>9</v>
      </c>
      <c r="AD50" s="117" t="s">
        <v>10</v>
      </c>
      <c r="AE50" s="117" t="s">
        <v>11</v>
      </c>
      <c r="AF50" s="118" t="s">
        <v>12</v>
      </c>
      <c r="AG50" s="167" t="s">
        <v>8</v>
      </c>
      <c r="AH50" s="117" t="s">
        <v>9</v>
      </c>
      <c r="AI50" s="117" t="s">
        <v>10</v>
      </c>
      <c r="AJ50" s="117" t="s">
        <v>11</v>
      </c>
      <c r="AK50" s="118" t="s">
        <v>12</v>
      </c>
    </row>
    <row r="51" spans="1:37" x14ac:dyDescent="0.25">
      <c r="A51" s="18"/>
      <c r="B51" s="30" t="s">
        <v>52</v>
      </c>
      <c r="C51" s="158">
        <f>SUM(D51:G51)</f>
        <v>0</v>
      </c>
      <c r="D51" s="112"/>
      <c r="E51" s="112"/>
      <c r="F51" s="112">
        <f>F24</f>
        <v>0</v>
      </c>
      <c r="G51" s="113">
        <f>G24</f>
        <v>0</v>
      </c>
      <c r="H51" s="168">
        <f>SUM(I51:L51)</f>
        <v>0.76059999999999994</v>
      </c>
      <c r="I51" s="112"/>
      <c r="J51" s="112"/>
      <c r="K51" s="112">
        <f>K24</f>
        <v>0.16470000000000001</v>
      </c>
      <c r="L51" s="113">
        <f>L24</f>
        <v>0.59589999999999999</v>
      </c>
      <c r="M51" s="168">
        <f>SUM(N51:Q51)</f>
        <v>0</v>
      </c>
      <c r="N51" s="112"/>
      <c r="O51" s="112"/>
      <c r="P51" s="112">
        <f>P24</f>
        <v>0</v>
      </c>
      <c r="Q51" s="113">
        <f>Q24</f>
        <v>0</v>
      </c>
      <c r="R51" s="168">
        <f>SUM(S51:V51)</f>
        <v>0.79810000000000003</v>
      </c>
      <c r="S51" s="112"/>
      <c r="T51" s="112"/>
      <c r="U51" s="112">
        <f>U24</f>
        <v>0.16489999999999999</v>
      </c>
      <c r="V51" s="113">
        <f>V24</f>
        <v>0.63319999999999999</v>
      </c>
      <c r="W51" s="168">
        <f>SUM(X51:AA51)</f>
        <v>0.75529999999999997</v>
      </c>
      <c r="X51" s="112">
        <f>X24</f>
        <v>0</v>
      </c>
      <c r="Y51" s="112"/>
      <c r="Z51" s="112">
        <f>Z24</f>
        <v>1.8100000000000002E-2</v>
      </c>
      <c r="AA51" s="113">
        <f>AA24</f>
        <v>0.73719999999999997</v>
      </c>
      <c r="AB51" s="168">
        <f>SUM(AC51:AF51)</f>
        <v>0.89539999999999997</v>
      </c>
      <c r="AC51" s="112">
        <f>AC24</f>
        <v>0</v>
      </c>
      <c r="AD51" s="112"/>
      <c r="AE51" s="112">
        <f>AE24</f>
        <v>1.3899999999999999E-2</v>
      </c>
      <c r="AF51" s="113">
        <f>AF24</f>
        <v>0.88149999999999995</v>
      </c>
      <c r="AG51" s="168">
        <f>SUM(AH51:AK51)</f>
        <v>0.82531481481481472</v>
      </c>
      <c r="AH51" s="112">
        <f>AH24</f>
        <v>0</v>
      </c>
      <c r="AI51" s="112"/>
      <c r="AJ51" s="112">
        <f>AJ24</f>
        <v>1.6009259259259258E-2</v>
      </c>
      <c r="AK51" s="113">
        <f>AK24</f>
        <v>0.8093055555555555</v>
      </c>
    </row>
    <row r="52" spans="1:37" x14ac:dyDescent="0.25">
      <c r="A52" s="18"/>
      <c r="B52" s="30"/>
      <c r="C52" s="158">
        <f>SUM(D52:G52)</f>
        <v>0</v>
      </c>
      <c r="D52" s="112"/>
      <c r="E52" s="112"/>
      <c r="F52" s="112"/>
      <c r="G52" s="113"/>
      <c r="H52" s="168">
        <f>SUM(I52:L52)</f>
        <v>0</v>
      </c>
      <c r="I52" s="112"/>
      <c r="J52" s="112"/>
      <c r="K52" s="112"/>
      <c r="L52" s="113"/>
      <c r="M52" s="168">
        <f>SUM(N52:Q52)</f>
        <v>0</v>
      </c>
      <c r="N52" s="112"/>
      <c r="O52" s="112"/>
      <c r="P52" s="112"/>
      <c r="Q52" s="113"/>
      <c r="R52" s="168">
        <f>SUM(S52:V52)</f>
        <v>0</v>
      </c>
      <c r="S52" s="112"/>
      <c r="T52" s="112"/>
      <c r="U52" s="112"/>
      <c r="V52" s="113"/>
      <c r="W52" s="168">
        <f>SUM(X52:AA52)</f>
        <v>0</v>
      </c>
      <c r="X52" s="112"/>
      <c r="Y52" s="112"/>
      <c r="Z52" s="112"/>
      <c r="AA52" s="113"/>
      <c r="AB52" s="168">
        <f>SUM(AC52:AF52)</f>
        <v>0</v>
      </c>
      <c r="AC52" s="112"/>
      <c r="AD52" s="112"/>
      <c r="AE52" s="112"/>
      <c r="AF52" s="113"/>
      <c r="AG52" s="168">
        <f>SUM(AH52:AK52)</f>
        <v>0</v>
      </c>
      <c r="AH52" s="112"/>
      <c r="AI52" s="112"/>
      <c r="AJ52" s="112"/>
      <c r="AK52" s="113"/>
    </row>
    <row r="53" spans="1:37" x14ac:dyDescent="0.25">
      <c r="A53" s="18"/>
      <c r="B53" s="30"/>
      <c r="C53" s="158">
        <f>SUM(D53:G53)</f>
        <v>0</v>
      </c>
      <c r="D53" s="112"/>
      <c r="E53" s="112"/>
      <c r="F53" s="112"/>
      <c r="G53" s="113"/>
      <c r="H53" s="168">
        <f>SUM(I53:L53)</f>
        <v>0</v>
      </c>
      <c r="I53" s="112"/>
      <c r="J53" s="112"/>
      <c r="K53" s="112"/>
      <c r="L53" s="113"/>
      <c r="M53" s="168">
        <f>SUM(N53:Q53)</f>
        <v>0</v>
      </c>
      <c r="N53" s="112"/>
      <c r="O53" s="112"/>
      <c r="P53" s="112"/>
      <c r="Q53" s="113"/>
      <c r="R53" s="168">
        <f>SUM(S53:V53)</f>
        <v>0</v>
      </c>
      <c r="S53" s="112"/>
      <c r="T53" s="112"/>
      <c r="U53" s="112"/>
      <c r="V53" s="113"/>
      <c r="W53" s="168">
        <f>SUM(X53:AA53)</f>
        <v>0</v>
      </c>
      <c r="X53" s="112"/>
      <c r="Y53" s="112"/>
      <c r="Z53" s="112"/>
      <c r="AA53" s="113"/>
      <c r="AB53" s="168">
        <f>SUM(AC53:AF53)</f>
        <v>0</v>
      </c>
      <c r="AC53" s="112"/>
      <c r="AD53" s="112"/>
      <c r="AE53" s="112"/>
      <c r="AF53" s="113"/>
      <c r="AG53" s="168">
        <f>SUM(AH53:AK53)</f>
        <v>0</v>
      </c>
      <c r="AH53" s="112"/>
      <c r="AI53" s="112"/>
      <c r="AJ53" s="112"/>
      <c r="AK53" s="113"/>
    </row>
    <row r="54" spans="1:37" ht="15.75" thickBot="1" x14ac:dyDescent="0.3">
      <c r="A54" s="35"/>
      <c r="B54" s="32" t="s">
        <v>47</v>
      </c>
      <c r="C54" s="159"/>
      <c r="D54" s="159"/>
      <c r="E54" s="159"/>
      <c r="F54" s="159"/>
      <c r="G54" s="169"/>
      <c r="H54" s="170"/>
      <c r="I54" s="159"/>
      <c r="J54" s="159"/>
      <c r="K54" s="159"/>
      <c r="L54" s="169"/>
      <c r="M54" s="170"/>
      <c r="N54" s="159"/>
      <c r="O54" s="159"/>
      <c r="P54" s="159"/>
      <c r="Q54" s="169"/>
      <c r="R54" s="170"/>
      <c r="S54" s="159"/>
      <c r="T54" s="159"/>
      <c r="U54" s="159"/>
      <c r="V54" s="169"/>
      <c r="W54" s="170"/>
      <c r="X54" s="159"/>
      <c r="Y54" s="159"/>
      <c r="Z54" s="159"/>
      <c r="AA54" s="169"/>
      <c r="AB54" s="170"/>
      <c r="AC54" s="159"/>
      <c r="AD54" s="159"/>
      <c r="AE54" s="159"/>
      <c r="AF54" s="169"/>
      <c r="AG54" s="170"/>
      <c r="AH54" s="159"/>
      <c r="AI54" s="159"/>
      <c r="AJ54" s="159"/>
      <c r="AK54" s="169"/>
    </row>
    <row r="55" spans="1:37" ht="15.75" thickBot="1" x14ac:dyDescent="0.3">
      <c r="A55" s="33"/>
      <c r="B55" s="34" t="s">
        <v>48</v>
      </c>
      <c r="C55" s="165">
        <f t="shared" ref="C55:AA55" si="3">SUM(C51:C53)</f>
        <v>0</v>
      </c>
      <c r="D55" s="165">
        <f t="shared" si="3"/>
        <v>0</v>
      </c>
      <c r="E55" s="165">
        <f t="shared" si="3"/>
        <v>0</v>
      </c>
      <c r="F55" s="165">
        <f t="shared" si="3"/>
        <v>0</v>
      </c>
      <c r="G55" s="166">
        <f t="shared" si="3"/>
        <v>0</v>
      </c>
      <c r="H55" s="171">
        <f t="shared" si="3"/>
        <v>0.76059999999999994</v>
      </c>
      <c r="I55" s="120">
        <f t="shared" si="3"/>
        <v>0</v>
      </c>
      <c r="J55" s="120">
        <f t="shared" si="3"/>
        <v>0</v>
      </c>
      <c r="K55" s="120">
        <f>SUM(K51:K53)</f>
        <v>0.16470000000000001</v>
      </c>
      <c r="L55" s="121">
        <f t="shared" si="3"/>
        <v>0.59589999999999999</v>
      </c>
      <c r="M55" s="171">
        <f t="shared" si="3"/>
        <v>0</v>
      </c>
      <c r="N55" s="120">
        <f t="shared" si="3"/>
        <v>0</v>
      </c>
      <c r="O55" s="120">
        <f t="shared" si="3"/>
        <v>0</v>
      </c>
      <c r="P55" s="120">
        <f t="shared" si="3"/>
        <v>0</v>
      </c>
      <c r="Q55" s="121">
        <f t="shared" si="3"/>
        <v>0</v>
      </c>
      <c r="R55" s="171">
        <f t="shared" si="3"/>
        <v>0.79810000000000003</v>
      </c>
      <c r="S55" s="120">
        <f t="shared" si="3"/>
        <v>0</v>
      </c>
      <c r="T55" s="120">
        <f t="shared" si="3"/>
        <v>0</v>
      </c>
      <c r="U55" s="120">
        <f t="shared" si="3"/>
        <v>0.16489999999999999</v>
      </c>
      <c r="V55" s="121">
        <f t="shared" si="3"/>
        <v>0.63319999999999999</v>
      </c>
      <c r="W55" s="171">
        <f t="shared" si="3"/>
        <v>0.75529999999999997</v>
      </c>
      <c r="X55" s="120">
        <f t="shared" si="3"/>
        <v>0</v>
      </c>
      <c r="Y55" s="120">
        <f t="shared" si="3"/>
        <v>0</v>
      </c>
      <c r="Z55" s="120">
        <f t="shared" si="3"/>
        <v>1.8100000000000002E-2</v>
      </c>
      <c r="AA55" s="121">
        <f t="shared" si="3"/>
        <v>0.73719999999999997</v>
      </c>
      <c r="AB55" s="171">
        <f t="shared" ref="AB55:AK55" si="4">SUM(AB51:AB53)</f>
        <v>0.89539999999999997</v>
      </c>
      <c r="AC55" s="120">
        <f t="shared" si="4"/>
        <v>0</v>
      </c>
      <c r="AD55" s="120">
        <f t="shared" si="4"/>
        <v>0</v>
      </c>
      <c r="AE55" s="120">
        <f t="shared" si="4"/>
        <v>1.3899999999999999E-2</v>
      </c>
      <c r="AF55" s="121">
        <f t="shared" si="4"/>
        <v>0.88149999999999995</v>
      </c>
      <c r="AG55" s="171">
        <f t="shared" si="4"/>
        <v>0.82531481481481472</v>
      </c>
      <c r="AH55" s="120">
        <f t="shared" si="4"/>
        <v>0</v>
      </c>
      <c r="AI55" s="120">
        <f t="shared" si="4"/>
        <v>0</v>
      </c>
      <c r="AJ55" s="120">
        <f t="shared" si="4"/>
        <v>1.6009259259259258E-2</v>
      </c>
      <c r="AK55" s="121">
        <f t="shared" si="4"/>
        <v>0.8093055555555555</v>
      </c>
    </row>
    <row r="56" spans="1:37" x14ac:dyDescent="0.25">
      <c r="A56" s="1"/>
      <c r="B56" s="1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</row>
    <row r="57" spans="1:37" ht="84.75" customHeight="1" x14ac:dyDescent="0.25">
      <c r="A57" s="1"/>
      <c r="B57" s="1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</row>
    <row r="58" spans="1:37" s="6" customFormat="1" ht="19.5" customHeight="1" x14ac:dyDescent="0.3">
      <c r="A58" s="4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93"/>
      <c r="V58" s="193"/>
      <c r="W58" s="235" t="s">
        <v>68</v>
      </c>
      <c r="X58" s="235"/>
      <c r="Y58" s="235"/>
      <c r="Z58" s="235"/>
      <c r="AA58" s="209"/>
      <c r="AB58" s="209"/>
      <c r="AC58" s="209"/>
      <c r="AD58" s="210"/>
      <c r="AE58" s="211"/>
      <c r="AF58" s="211"/>
      <c r="AG58" s="212"/>
      <c r="AH58" s="194"/>
      <c r="AI58" s="174"/>
      <c r="AJ58" s="174"/>
      <c r="AK58" s="174"/>
    </row>
    <row r="59" spans="1:37" s="6" customFormat="1" ht="18.75" customHeight="1" x14ac:dyDescent="0.2">
      <c r="A59" s="4"/>
      <c r="H59" s="174"/>
      <c r="I59" s="173"/>
      <c r="J59" s="173"/>
      <c r="K59" s="173"/>
      <c r="L59" s="173"/>
      <c r="M59" s="173"/>
      <c r="N59" s="174"/>
      <c r="O59" s="174"/>
      <c r="P59" s="173"/>
      <c r="Q59" s="173"/>
      <c r="R59" s="173"/>
      <c r="S59" s="173"/>
      <c r="T59" s="173"/>
      <c r="U59" s="193"/>
      <c r="V59" s="193"/>
      <c r="W59" s="235" t="s">
        <v>72</v>
      </c>
      <c r="X59" s="235"/>
      <c r="Y59" s="235"/>
      <c r="Z59" s="235"/>
      <c r="AA59" s="235"/>
      <c r="AB59" s="235"/>
      <c r="AC59" s="235"/>
      <c r="AD59" s="236" t="s">
        <v>69</v>
      </c>
      <c r="AE59" s="236"/>
      <c r="AF59" s="236"/>
      <c r="AG59" s="236"/>
      <c r="AH59" s="194"/>
      <c r="AI59" s="174"/>
      <c r="AJ59" s="174"/>
      <c r="AK59" s="174"/>
    </row>
    <row r="60" spans="1:37" s="6" customFormat="1" ht="14.25" customHeight="1" x14ac:dyDescent="0.35">
      <c r="A60" s="4"/>
      <c r="H60" s="174"/>
      <c r="I60" s="173"/>
      <c r="J60" s="173"/>
      <c r="K60" s="173"/>
      <c r="L60" s="173"/>
      <c r="M60" s="173"/>
      <c r="N60" s="174"/>
      <c r="O60" s="174"/>
      <c r="P60" s="173"/>
      <c r="Q60" s="173"/>
      <c r="R60" s="173"/>
      <c r="S60" s="173"/>
      <c r="T60" s="173"/>
      <c r="U60" s="193"/>
      <c r="V60" s="193"/>
      <c r="W60" s="205"/>
      <c r="X60" s="205"/>
      <c r="Y60" s="205"/>
      <c r="Z60" s="205"/>
      <c r="AA60" s="205"/>
      <c r="AB60" s="207"/>
      <c r="AC60" s="208"/>
      <c r="AD60" s="237" t="s">
        <v>70</v>
      </c>
      <c r="AE60" s="237"/>
      <c r="AF60" s="237"/>
      <c r="AG60" s="237"/>
      <c r="AH60" s="194"/>
      <c r="AI60" s="174"/>
      <c r="AJ60" s="174"/>
      <c r="AK60" s="174"/>
    </row>
    <row r="61" spans="1:37" s="6" customFormat="1" ht="15" customHeight="1" x14ac:dyDescent="0.35">
      <c r="A61" s="4"/>
      <c r="H61" s="174"/>
      <c r="I61" s="175"/>
      <c r="J61" s="175"/>
      <c r="K61" s="175"/>
      <c r="L61" s="175"/>
      <c r="M61" s="175"/>
      <c r="N61" s="176"/>
      <c r="O61" s="176"/>
      <c r="P61" s="175"/>
      <c r="Q61" s="175"/>
      <c r="R61" s="175"/>
      <c r="S61" s="175"/>
      <c r="T61" s="173"/>
      <c r="U61" s="195"/>
      <c r="V61" s="195"/>
      <c r="W61" s="206"/>
      <c r="X61" s="206"/>
      <c r="Y61" s="206"/>
      <c r="Z61" s="206"/>
      <c r="AA61" s="206"/>
      <c r="AB61" s="207"/>
      <c r="AC61" s="208"/>
      <c r="AD61" s="237" t="s">
        <v>71</v>
      </c>
      <c r="AE61" s="237"/>
      <c r="AF61" s="237"/>
      <c r="AG61" s="237"/>
      <c r="AH61" s="194"/>
      <c r="AI61" s="174"/>
      <c r="AJ61" s="174"/>
      <c r="AK61" s="174"/>
    </row>
    <row r="62" spans="1:37" s="6" customFormat="1" ht="30.75" customHeight="1" x14ac:dyDescent="0.25">
      <c r="A62" s="4"/>
      <c r="B62" s="72"/>
      <c r="C62" s="173"/>
      <c r="D62" s="173"/>
      <c r="E62" s="173"/>
      <c r="F62" s="174"/>
      <c r="G62" s="174"/>
      <c r="H62" s="174"/>
      <c r="I62" s="175"/>
      <c r="J62" s="175"/>
      <c r="K62" s="175"/>
      <c r="L62" s="175"/>
      <c r="M62" s="175"/>
      <c r="N62" s="176"/>
      <c r="O62" s="176"/>
      <c r="P62" s="175"/>
      <c r="Q62" s="175"/>
      <c r="R62" s="175"/>
      <c r="S62" s="175"/>
      <c r="T62" s="173"/>
      <c r="U62" s="133"/>
      <c r="V62" s="133"/>
      <c r="W62" s="3"/>
      <c r="X62" s="3"/>
      <c r="Y62" s="3"/>
      <c r="Z62" s="3"/>
      <c r="AA62"/>
      <c r="AB62"/>
      <c r="AC62"/>
      <c r="AD62"/>
      <c r="AE62"/>
      <c r="AF62"/>
      <c r="AG62"/>
      <c r="AH62" s="194"/>
      <c r="AI62" s="174"/>
      <c r="AJ62" s="174"/>
      <c r="AK62" s="174"/>
    </row>
    <row r="63" spans="1:37" ht="6.75" customHeight="1" x14ac:dyDescent="0.25"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7"/>
    </row>
    <row r="64" spans="1:37" x14ac:dyDescent="0.25"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78"/>
      <c r="AH64" s="177"/>
    </row>
    <row r="65" spans="7:34" x14ac:dyDescent="0.25">
      <c r="U65" s="177"/>
      <c r="V65" s="177"/>
      <c r="W65" s="177"/>
      <c r="X65" s="177"/>
      <c r="Y65" s="177"/>
      <c r="Z65" s="177"/>
      <c r="AA65" s="177"/>
      <c r="AB65" s="177"/>
      <c r="AC65" s="181"/>
      <c r="AD65" s="177"/>
      <c r="AE65" s="177"/>
      <c r="AF65" s="177"/>
      <c r="AG65" s="177"/>
      <c r="AH65" s="177"/>
    </row>
    <row r="66" spans="7:34" x14ac:dyDescent="0.25"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</row>
    <row r="67" spans="7:34" x14ac:dyDescent="0.25"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</row>
    <row r="68" spans="7:34" x14ac:dyDescent="0.25"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</row>
    <row r="69" spans="7:34" x14ac:dyDescent="0.25"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</row>
    <row r="70" spans="7:34" x14ac:dyDescent="0.25"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7"/>
      <c r="V70" s="177"/>
      <c r="W70" s="177"/>
      <c r="X70" s="177"/>
    </row>
    <row r="71" spans="7:34" x14ac:dyDescent="0.25">
      <c r="G71" s="178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8"/>
      <c r="U71" s="177"/>
      <c r="V71" s="177"/>
      <c r="W71" s="177"/>
      <c r="X71" s="177"/>
    </row>
    <row r="72" spans="7:34" x14ac:dyDescent="0.25">
      <c r="G72" s="178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78"/>
      <c r="U72" s="177"/>
      <c r="V72" s="177"/>
      <c r="W72" s="177"/>
      <c r="X72" s="177"/>
    </row>
    <row r="73" spans="7:34" x14ac:dyDescent="0.25"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7"/>
      <c r="V73" s="177"/>
      <c r="W73" s="177"/>
      <c r="X73" s="177"/>
    </row>
    <row r="74" spans="7:34" x14ac:dyDescent="0.25"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7"/>
      <c r="V74" s="177"/>
      <c r="W74" s="177"/>
      <c r="X74" s="177"/>
    </row>
    <row r="75" spans="7:34" x14ac:dyDescent="0.25"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</row>
    <row r="76" spans="7:34" x14ac:dyDescent="0.25"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</row>
    <row r="77" spans="7:34" x14ac:dyDescent="0.25"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</row>
    <row r="78" spans="7:34" x14ac:dyDescent="0.25"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81"/>
      <c r="U78" s="177"/>
      <c r="V78" s="177"/>
      <c r="W78" s="177"/>
      <c r="X78" s="177"/>
    </row>
    <row r="79" spans="7:34" x14ac:dyDescent="0.25"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81"/>
      <c r="U79" s="177"/>
      <c r="V79" s="177"/>
      <c r="W79" s="177"/>
      <c r="X79" s="177"/>
    </row>
    <row r="80" spans="7:34" x14ac:dyDescent="0.25"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81"/>
      <c r="U80" s="177"/>
      <c r="V80" s="177"/>
      <c r="W80" s="177"/>
      <c r="X80" s="177"/>
    </row>
    <row r="81" spans="7:24" x14ac:dyDescent="0.25">
      <c r="G81" s="177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1"/>
      <c r="U81" s="177"/>
      <c r="V81" s="177"/>
      <c r="W81" s="177"/>
      <c r="X81" s="177"/>
    </row>
    <row r="82" spans="7:24" x14ac:dyDescent="0.25">
      <c r="G82" s="177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1"/>
      <c r="U82" s="177"/>
      <c r="V82" s="177"/>
      <c r="W82" s="177"/>
      <c r="X82" s="177"/>
    </row>
    <row r="83" spans="7:24" x14ac:dyDescent="0.25"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81"/>
      <c r="U83" s="177"/>
      <c r="V83" s="177"/>
      <c r="W83" s="177"/>
      <c r="X83" s="177"/>
    </row>
    <row r="84" spans="7:24" x14ac:dyDescent="0.25"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81"/>
      <c r="U84" s="177"/>
      <c r="V84" s="177"/>
      <c r="W84" s="177"/>
      <c r="X84" s="177"/>
    </row>
    <row r="85" spans="7:24" x14ac:dyDescent="0.25"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81"/>
      <c r="U85" s="177"/>
      <c r="V85" s="177"/>
      <c r="W85" s="177"/>
      <c r="X85" s="177"/>
    </row>
    <row r="86" spans="7:24" x14ac:dyDescent="0.25"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81"/>
      <c r="U86" s="177"/>
      <c r="V86" s="177"/>
      <c r="W86" s="177"/>
      <c r="X86" s="177"/>
    </row>
    <row r="87" spans="7:24" x14ac:dyDescent="0.25"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81"/>
      <c r="U87" s="177"/>
      <c r="V87" s="177"/>
      <c r="W87" s="177"/>
      <c r="X87" s="177"/>
    </row>
    <row r="88" spans="7:24" x14ac:dyDescent="0.25"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81"/>
      <c r="U88" s="177"/>
      <c r="V88" s="177"/>
      <c r="W88" s="177"/>
      <c r="X88" s="177"/>
    </row>
    <row r="89" spans="7:24" x14ac:dyDescent="0.25"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81"/>
      <c r="U89" s="177"/>
      <c r="V89" s="177"/>
      <c r="W89" s="177"/>
      <c r="X89" s="177"/>
    </row>
    <row r="90" spans="7:24" x14ac:dyDescent="0.25"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81"/>
      <c r="U90" s="177"/>
      <c r="V90" s="177"/>
      <c r="W90" s="177"/>
      <c r="X90" s="177"/>
    </row>
    <row r="91" spans="7:24" x14ac:dyDescent="0.25"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</row>
    <row r="92" spans="7:24" x14ac:dyDescent="0.25"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</row>
    <row r="93" spans="7:24" x14ac:dyDescent="0.25"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</row>
  </sheetData>
  <protectedRanges>
    <protectedRange sqref="A51:B54 A41:B46 A34:B36" name="Диапазон1_2_1"/>
  </protectedRanges>
  <mergeCells count="17">
    <mergeCell ref="W59:AC59"/>
    <mergeCell ref="W58:Z58"/>
    <mergeCell ref="AD61:AG61"/>
    <mergeCell ref="AD59:AG59"/>
    <mergeCell ref="AD60:AG60"/>
    <mergeCell ref="AB7:AF7"/>
    <mergeCell ref="AG7:AK7"/>
    <mergeCell ref="A5:AA5"/>
    <mergeCell ref="K1:L1"/>
    <mergeCell ref="Z1:AA1"/>
    <mergeCell ref="A7:A8"/>
    <mergeCell ref="B7:B8"/>
    <mergeCell ref="C7:G7"/>
    <mergeCell ref="H7:L7"/>
    <mergeCell ref="M7:Q7"/>
    <mergeCell ref="R7:V7"/>
    <mergeCell ref="W7:AA7"/>
  </mergeCells>
  <dataValidations count="2">
    <dataValidation type="decimal" operator="greaterThanOrEqual" allowBlank="1" showInputMessage="1" showErrorMessage="1" sqref="N30:R30">
      <formula1>0</formula1>
    </dataValidation>
    <dataValidation type="decimal" allowBlank="1" showInputMessage="1" showErrorMessage="1" sqref="H72:S72 U62:V62">
      <formula1>0</formula1>
      <formula2>1000000000000000</formula2>
    </dataValidation>
  </dataValidations>
  <hyperlinks>
    <hyperlink ref="B36" location="'Баланс мощности'!A1" display="Добавить"/>
    <hyperlink ref="B46" location="'Баланс мощности'!A1" display="Добавить"/>
    <hyperlink ref="B54" location="'Баланс мощности'!A1" display="Добавить"/>
  </hyperlinks>
  <pageMargins left="0.28000000000000003" right="0.22" top="0.33" bottom="0.32" header="0.22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Баланс энергия</vt:lpstr>
      <vt:lpstr>Баланс мощность</vt:lpstr>
      <vt:lpstr>'Баланс мощность'!Область_печати</vt:lpstr>
      <vt:lpstr>'Баланс энергия'!Область_печати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2018-04-05T14:28:43Z</dcterms:modified>
</cp:coreProperties>
</file>